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 defaultThemeVersion="124226"/>
  <bookViews>
    <workbookView xWindow="240" yWindow="105" windowWidth="14805" windowHeight="8010" tabRatio="941" activeTab="2"/>
  </bookViews>
  <sheets>
    <sheet name="скидки наценки" sheetId="19" r:id="rId1"/>
    <sheet name="Титул" sheetId="18" r:id="rId2"/>
    <sheet name="Содержание" sheetId="3" r:id="rId3"/>
    <sheet name="Fusion_Twist РРЦ" sheetId="20" state="hidden" r:id="rId4"/>
    <sheet name="Fusion_Twist" sheetId="4" r:id="rId5"/>
    <sheet name="Standart Strada РРЦ" sheetId="21" state="hidden" r:id="rId6"/>
    <sheet name="Twist" sheetId="25" state="hidden" r:id="rId7"/>
    <sheet name="Standart Strada" sheetId="8" r:id="rId8"/>
    <sheet name="Standart Strada (2) РРЦ" sheetId="22" state="hidden" r:id="rId9"/>
    <sheet name="Standart Strada (2)" sheetId="11" r:id="rId10"/>
    <sheet name="Standart Vario РРЦ" sheetId="23" state="hidden" r:id="rId11"/>
    <sheet name="Standart Vario" sheetId="7" r:id="rId12"/>
    <sheet name="Techno РРЦ" sheetId="24" state="hidden" r:id="rId13"/>
    <sheet name="Techno" sheetId="9" r:id="rId14"/>
  </sheets>
  <definedNames>
    <definedName name="_xlnm.Print_Area" localSheetId="4">Fusion_Twist!$A$1:$AA$12</definedName>
    <definedName name="_xlnm.Print_Area" localSheetId="3">'Fusion_Twist РРЦ'!$A$1:$AA$9</definedName>
    <definedName name="_xlnm.Print_Area" localSheetId="7">'Standart Strada'!$A$1:$S$34</definedName>
    <definedName name="_xlnm.Print_Area" localSheetId="9">'Standart Strada (2)'!$A$1:$R$32</definedName>
    <definedName name="_xlnm.Print_Area" localSheetId="8">'Standart Strada (2) РРЦ'!$A$1:$R$31</definedName>
    <definedName name="_xlnm.Print_Area" localSheetId="5">'Standart Strada РРЦ'!$A$1:$S$37</definedName>
    <definedName name="_xlnm.Print_Area" localSheetId="11">'Standart Vario'!$A$1:$Y$37</definedName>
    <definedName name="_xlnm.Print_Area" localSheetId="10">'Standart Vario РРЦ'!$A$1:$Y$33</definedName>
    <definedName name="_xlnm.Print_Area" localSheetId="13">Techno!$A$1:$N$39</definedName>
    <definedName name="_xlnm.Print_Area" localSheetId="12">'Techno РРЦ'!$A$1:$N$38</definedName>
    <definedName name="_xlnm.Print_Area" localSheetId="6">Twist!$A$1:$AA$36</definedName>
    <definedName name="_xlnm.Print_Area" localSheetId="1">Титул!$A$1:$P$39</definedName>
  </definedNames>
  <calcPr calcId="144525"/>
</workbook>
</file>

<file path=xl/calcChain.xml><?xml version="1.0" encoding="utf-8"?>
<calcChain xmlns="http://schemas.openxmlformats.org/spreadsheetml/2006/main">
  <c r="AA15" i="25" l="1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K42" i="24" l="1"/>
  <c r="J42" i="24"/>
  <c r="I42" i="24"/>
  <c r="H42" i="24"/>
  <c r="G42" i="24"/>
  <c r="F42" i="24"/>
  <c r="K23" i="24"/>
  <c r="J23" i="24"/>
  <c r="I23" i="24"/>
  <c r="H23" i="24"/>
  <c r="G23" i="24"/>
  <c r="F23" i="24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G24" i="23"/>
  <c r="R22" i="22"/>
  <c r="Q22" i="22"/>
  <c r="P22" i="22"/>
  <c r="O22" i="22"/>
  <c r="N22" i="22"/>
  <c r="M22" i="22"/>
  <c r="L22" i="22"/>
  <c r="K22" i="22"/>
  <c r="J22" i="22"/>
  <c r="I22" i="22"/>
  <c r="H22" i="22"/>
  <c r="G22" i="22"/>
  <c r="K18" i="22"/>
  <c r="I18" i="22"/>
  <c r="H18" i="22"/>
  <c r="K17" i="22"/>
  <c r="L17" i="22" s="1"/>
  <c r="I17" i="22"/>
  <c r="H17" i="22"/>
  <c r="K14" i="22"/>
  <c r="I14" i="22"/>
  <c r="H14" i="22"/>
  <c r="K13" i="22"/>
  <c r="I13" i="22"/>
  <c r="J13" i="22" s="1"/>
  <c r="H13" i="22"/>
  <c r="I12" i="22"/>
  <c r="H12" i="22"/>
  <c r="I11" i="22"/>
  <c r="H11" i="22"/>
  <c r="I10" i="22"/>
  <c r="H10" i="22"/>
  <c r="I9" i="22"/>
  <c r="J9" i="22" s="1"/>
  <c r="H9" i="22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M14" i="21"/>
  <c r="M13" i="21"/>
  <c r="C9" i="19"/>
  <c r="C8" i="19"/>
  <c r="B4" i="19"/>
  <c r="C4" i="19" s="1"/>
  <c r="B3" i="19"/>
  <c r="C3" i="19" s="1"/>
  <c r="J14" i="22" l="1"/>
  <c r="L14" i="22"/>
  <c r="J12" i="22"/>
  <c r="J18" i="22"/>
  <c r="L18" i="22"/>
  <c r="J10" i="22"/>
  <c r="I11" i="7"/>
  <c r="H12" i="7"/>
  <c r="J12" i="7"/>
  <c r="I13" i="7"/>
  <c r="H14" i="7"/>
  <c r="J14" i="7"/>
  <c r="I15" i="7"/>
  <c r="H16" i="7"/>
  <c r="J16" i="7"/>
  <c r="I18" i="7"/>
  <c r="I9" i="7"/>
  <c r="H10" i="7"/>
  <c r="J10" i="7"/>
  <c r="H11" i="7"/>
  <c r="J11" i="7"/>
  <c r="I12" i="7"/>
  <c r="H13" i="7"/>
  <c r="J13" i="7"/>
  <c r="I14" i="7"/>
  <c r="H15" i="7"/>
  <c r="J15" i="7"/>
  <c r="I16" i="7"/>
  <c r="I17" i="7"/>
  <c r="H9" i="7"/>
  <c r="J9" i="7"/>
  <c r="I10" i="7"/>
  <c r="G9" i="25"/>
  <c r="O8" i="25"/>
  <c r="O9" i="25"/>
  <c r="AA8" i="25"/>
  <c r="G8" i="25"/>
  <c r="O9" i="4"/>
  <c r="L9" i="8"/>
  <c r="P10" i="8"/>
  <c r="G8" i="4"/>
  <c r="O8" i="4"/>
  <c r="AA8" i="4"/>
  <c r="K9" i="8"/>
  <c r="M9" i="8"/>
  <c r="O9" i="8"/>
  <c r="K10" i="8"/>
  <c r="M10" i="8"/>
  <c r="O10" i="8"/>
  <c r="J10" i="8"/>
  <c r="S9" i="8"/>
  <c r="S10" i="8"/>
  <c r="H11" i="8"/>
  <c r="G12" i="8"/>
  <c r="I12" i="8"/>
  <c r="H13" i="8"/>
  <c r="G14" i="8"/>
  <c r="I14" i="8"/>
  <c r="H15" i="8"/>
  <c r="G16" i="8"/>
  <c r="I16" i="8"/>
  <c r="N13" i="8"/>
  <c r="M14" i="8"/>
  <c r="O14" i="8"/>
  <c r="R11" i="8"/>
  <c r="R12" i="8"/>
  <c r="R13" i="8"/>
  <c r="R14" i="8"/>
  <c r="R15" i="8"/>
  <c r="R16" i="8"/>
  <c r="H28" i="8"/>
  <c r="L25" i="8"/>
  <c r="N25" i="8"/>
  <c r="P25" i="8"/>
  <c r="H32" i="8"/>
  <c r="K31" i="8"/>
  <c r="K32" i="8"/>
  <c r="Q31" i="8"/>
  <c r="Q32" i="8"/>
  <c r="H15" i="11"/>
  <c r="J15" i="11"/>
  <c r="L15" i="11"/>
  <c r="N15" i="11"/>
  <c r="P15" i="11"/>
  <c r="R15" i="11"/>
  <c r="I16" i="11"/>
  <c r="K16" i="11"/>
  <c r="M16" i="11"/>
  <c r="O16" i="11"/>
  <c r="Q16" i="11"/>
  <c r="G16" i="11"/>
  <c r="H31" i="11"/>
  <c r="J31" i="11"/>
  <c r="L31" i="11"/>
  <c r="N31" i="11"/>
  <c r="P31" i="11"/>
  <c r="R31" i="11"/>
  <c r="L9" i="7"/>
  <c r="N9" i="7"/>
  <c r="P9" i="7"/>
  <c r="R9" i="7"/>
  <c r="M10" i="7"/>
  <c r="O10" i="7"/>
  <c r="Q10" i="7"/>
  <c r="K10" i="7"/>
  <c r="L11" i="7"/>
  <c r="L12" i="7"/>
  <c r="L15" i="7"/>
  <c r="L16" i="7"/>
  <c r="K13" i="7"/>
  <c r="M13" i="7"/>
  <c r="K14" i="7"/>
  <c r="M14" i="7"/>
  <c r="T13" i="7"/>
  <c r="V13" i="7"/>
  <c r="S14" i="7"/>
  <c r="U14" i="7"/>
  <c r="W14" i="7"/>
  <c r="Y17" i="7"/>
  <c r="Y18" i="7"/>
  <c r="M30" i="7"/>
  <c r="O27" i="7"/>
  <c r="Q27" i="7"/>
  <c r="Y27" i="7"/>
  <c r="U29" i="7"/>
  <c r="U30" i="7"/>
  <c r="W30" i="7"/>
  <c r="G9" i="9"/>
  <c r="I9" i="9"/>
  <c r="K9" i="9"/>
  <c r="K10" i="9"/>
  <c r="G10" i="9"/>
  <c r="I10" i="9"/>
  <c r="G11" i="9"/>
  <c r="I11" i="9"/>
  <c r="G12" i="9"/>
  <c r="I12" i="9"/>
  <c r="G13" i="9"/>
  <c r="I13" i="9"/>
  <c r="G14" i="9"/>
  <c r="I14" i="9"/>
  <c r="G15" i="9"/>
  <c r="I15" i="9"/>
  <c r="G16" i="9"/>
  <c r="I16" i="9"/>
  <c r="G17" i="9"/>
  <c r="I17" i="9"/>
  <c r="G18" i="9"/>
  <c r="I18" i="9"/>
  <c r="G26" i="9"/>
  <c r="I26" i="9"/>
  <c r="K26" i="9"/>
  <c r="G35" i="9"/>
  <c r="I35" i="9"/>
  <c r="K35" i="9"/>
  <c r="G36" i="9"/>
  <c r="I36" i="9"/>
  <c r="K36" i="9"/>
  <c r="G37" i="9"/>
  <c r="I37" i="9"/>
  <c r="K37" i="9"/>
  <c r="G9" i="4"/>
  <c r="J9" i="8"/>
  <c r="N9" i="8"/>
  <c r="P9" i="8"/>
  <c r="L10" i="8"/>
  <c r="N10" i="8"/>
  <c r="R9" i="8"/>
  <c r="R10" i="8"/>
  <c r="G11" i="8"/>
  <c r="I11" i="8"/>
  <c r="H12" i="8"/>
  <c r="G13" i="8"/>
  <c r="I13" i="8"/>
  <c r="H14" i="8"/>
  <c r="G15" i="8"/>
  <c r="I15" i="8"/>
  <c r="H16" i="8"/>
  <c r="M13" i="8"/>
  <c r="O13" i="8"/>
  <c r="N14" i="8"/>
  <c r="Q11" i="8"/>
  <c r="Q12" i="8"/>
  <c r="Q13" i="8"/>
  <c r="Q14" i="8"/>
  <c r="Q15" i="8"/>
  <c r="Q16" i="8"/>
  <c r="H27" i="8"/>
  <c r="K25" i="8"/>
  <c r="M25" i="8"/>
  <c r="O25" i="8"/>
  <c r="S25" i="8"/>
  <c r="H31" i="8"/>
  <c r="L31" i="8"/>
  <c r="L32" i="8"/>
  <c r="R31" i="8"/>
  <c r="R32" i="8"/>
  <c r="I15" i="11"/>
  <c r="K15" i="11"/>
  <c r="M15" i="11"/>
  <c r="O15" i="11"/>
  <c r="Q15" i="11"/>
  <c r="H16" i="11"/>
  <c r="J16" i="11"/>
  <c r="L16" i="11"/>
  <c r="N16" i="11"/>
  <c r="P16" i="11"/>
  <c r="R16" i="11"/>
  <c r="G15" i="11"/>
  <c r="H30" i="11"/>
  <c r="J30" i="11"/>
  <c r="L30" i="11"/>
  <c r="N30" i="11"/>
  <c r="P30" i="11"/>
  <c r="R30" i="11"/>
  <c r="K9" i="7"/>
  <c r="M9" i="7"/>
  <c r="O9" i="7"/>
  <c r="Q9" i="7"/>
  <c r="L10" i="7"/>
  <c r="N10" i="7"/>
  <c r="P10" i="7"/>
  <c r="R10" i="7"/>
  <c r="K11" i="7"/>
  <c r="K12" i="7"/>
  <c r="K15" i="7"/>
  <c r="K16" i="7"/>
  <c r="G13" i="7"/>
  <c r="L13" i="7"/>
  <c r="G14" i="7"/>
  <c r="L14" i="7"/>
  <c r="S13" i="7"/>
  <c r="U13" i="7"/>
  <c r="W13" i="7"/>
  <c r="T14" i="7"/>
  <c r="V14" i="7"/>
  <c r="X17" i="7"/>
  <c r="X18" i="7"/>
  <c r="M29" i="7"/>
  <c r="N27" i="7"/>
  <c r="P27" i="7"/>
  <c r="R27" i="7"/>
  <c r="T29" i="7"/>
  <c r="T30" i="7"/>
  <c r="W29" i="7"/>
  <c r="F9" i="9"/>
  <c r="H9" i="9"/>
  <c r="J9" i="9"/>
  <c r="J10" i="9"/>
  <c r="F10" i="9"/>
  <c r="H10" i="9"/>
  <c r="F11" i="9"/>
  <c r="H11" i="9"/>
  <c r="F12" i="9"/>
  <c r="H12" i="9"/>
  <c r="F13" i="9"/>
  <c r="H13" i="9"/>
  <c r="F14" i="9"/>
  <c r="H14" i="9"/>
  <c r="F15" i="9"/>
  <c r="H15" i="9"/>
  <c r="F16" i="9"/>
  <c r="H16" i="9"/>
  <c r="F17" i="9"/>
  <c r="H17" i="9"/>
  <c r="F18" i="9"/>
  <c r="H18" i="9"/>
  <c r="F26" i="9"/>
  <c r="H26" i="9"/>
  <c r="J26" i="9"/>
  <c r="F35" i="9"/>
  <c r="H35" i="9"/>
  <c r="J35" i="9"/>
  <c r="F36" i="9"/>
  <c r="H36" i="9"/>
  <c r="J36" i="9"/>
  <c r="F37" i="9"/>
  <c r="H37" i="9"/>
  <c r="J37" i="9"/>
  <c r="J11" i="22"/>
  <c r="L13" i="22"/>
  <c r="M14" i="22"/>
  <c r="J17" i="22"/>
  <c r="O18" i="22"/>
  <c r="M13" i="22"/>
  <c r="O17" i="22"/>
  <c r="O14" i="22"/>
  <c r="M18" i="22"/>
  <c r="O13" i="22"/>
  <c r="M17" i="22"/>
  <c r="G23" i="9"/>
  <c r="W40" i="7"/>
  <c r="H22" i="11"/>
  <c r="H40" i="11" s="1"/>
  <c r="I22" i="11"/>
  <c r="I40" i="11" s="1"/>
  <c r="J22" i="11"/>
  <c r="J40" i="11" s="1"/>
  <c r="K22" i="11"/>
  <c r="K40" i="11" s="1"/>
  <c r="L22" i="11"/>
  <c r="L40" i="11" s="1"/>
  <c r="M22" i="11"/>
  <c r="M40" i="11" s="1"/>
  <c r="N22" i="11"/>
  <c r="N40" i="11" s="1"/>
  <c r="O22" i="11"/>
  <c r="O40" i="11" s="1"/>
  <c r="P22" i="11"/>
  <c r="P40" i="11" s="1"/>
  <c r="Q22" i="11"/>
  <c r="Q40" i="11" s="1"/>
  <c r="R22" i="11"/>
  <c r="R40" i="11" s="1"/>
  <c r="W24" i="7"/>
  <c r="X24" i="7"/>
  <c r="H21" i="8"/>
  <c r="H41" i="8" s="1"/>
  <c r="J21" i="8"/>
  <c r="J41" i="8" s="1"/>
  <c r="K21" i="8"/>
  <c r="K41" i="8" s="1"/>
  <c r="L21" i="8"/>
  <c r="L41" i="8" s="1"/>
  <c r="M21" i="8"/>
  <c r="M41" i="8" s="1"/>
  <c r="N21" i="8"/>
  <c r="N41" i="8" s="1"/>
  <c r="O21" i="8"/>
  <c r="O41" i="8" s="1"/>
  <c r="P21" i="8"/>
  <c r="P41" i="8" s="1"/>
  <c r="Q21" i="8"/>
  <c r="Q41" i="8" s="1"/>
  <c r="R21" i="8"/>
  <c r="R41" i="8" s="1"/>
  <c r="S21" i="8"/>
  <c r="S41" i="8" s="1"/>
  <c r="I21" i="8"/>
  <c r="I41" i="8" s="1"/>
  <c r="G21" i="8"/>
  <c r="G41" i="8" s="1"/>
  <c r="H18" i="11"/>
  <c r="H17" i="11"/>
  <c r="H14" i="11"/>
  <c r="H13" i="11"/>
  <c r="H12" i="11"/>
  <c r="H11" i="11"/>
  <c r="H10" i="11"/>
  <c r="H9" i="11"/>
  <c r="K18" i="11"/>
  <c r="L18" i="11" s="1"/>
  <c r="K17" i="11"/>
  <c r="O17" i="11"/>
  <c r="P17" i="11" s="1"/>
  <c r="K14" i="11"/>
  <c r="L14" i="11"/>
  <c r="K13" i="11"/>
  <c r="L13" i="11"/>
  <c r="I18" i="11"/>
  <c r="J18" i="11" s="1"/>
  <c r="I17" i="11"/>
  <c r="J17" i="11" s="1"/>
  <c r="I14" i="11"/>
  <c r="J14" i="11" s="1"/>
  <c r="I13" i="11"/>
  <c r="J13" i="11" s="1"/>
  <c r="I12" i="11"/>
  <c r="I11" i="11"/>
  <c r="J11" i="11" s="1"/>
  <c r="I10" i="11"/>
  <c r="J10" i="11" s="1"/>
  <c r="I9" i="11"/>
  <c r="J9" i="11" s="1"/>
  <c r="K40" i="7"/>
  <c r="L40" i="7"/>
  <c r="M40" i="7"/>
  <c r="N40" i="7"/>
  <c r="O40" i="7"/>
  <c r="P40" i="7"/>
  <c r="Q40" i="7"/>
  <c r="R40" i="7"/>
  <c r="S40" i="7"/>
  <c r="T40" i="7"/>
  <c r="U40" i="7"/>
  <c r="V40" i="7"/>
  <c r="X40" i="7"/>
  <c r="Y40" i="7"/>
  <c r="G40" i="7"/>
  <c r="K24" i="7"/>
  <c r="L24" i="7"/>
  <c r="M24" i="7"/>
  <c r="N24" i="7"/>
  <c r="O24" i="7"/>
  <c r="P24" i="7"/>
  <c r="Q24" i="7"/>
  <c r="R24" i="7"/>
  <c r="S24" i="7"/>
  <c r="T24" i="7"/>
  <c r="U24" i="7"/>
  <c r="V24" i="7"/>
  <c r="Y24" i="7"/>
  <c r="G24" i="7"/>
  <c r="G22" i="11"/>
  <c r="G40" i="11" s="1"/>
  <c r="H23" i="9"/>
  <c r="I23" i="9"/>
  <c r="J23" i="9"/>
  <c r="K23" i="9"/>
  <c r="F23" i="9"/>
  <c r="J12" i="11"/>
  <c r="O13" i="11"/>
  <c r="P13" i="11" s="1"/>
  <c r="M14" i="11"/>
  <c r="O14" i="11"/>
  <c r="P14" i="11"/>
  <c r="L17" i="11"/>
  <c r="Q14" i="11"/>
  <c r="R14" i="11" s="1"/>
  <c r="N14" i="11"/>
  <c r="M13" i="11" l="1"/>
  <c r="M17" i="11"/>
  <c r="O18" i="11"/>
  <c r="P18" i="11" s="1"/>
  <c r="M18" i="11"/>
  <c r="P13" i="22"/>
  <c r="P14" i="22"/>
  <c r="P18" i="22"/>
  <c r="N14" i="22"/>
  <c r="Q14" i="22"/>
  <c r="Q17" i="22"/>
  <c r="N17" i="22"/>
  <c r="N18" i="22"/>
  <c r="Q18" i="22"/>
  <c r="P17" i="22"/>
  <c r="N13" i="22"/>
  <c r="Q13" i="22"/>
  <c r="Q13" i="11" l="1"/>
  <c r="R13" i="11" s="1"/>
  <c r="N13" i="11"/>
  <c r="Q17" i="11"/>
  <c r="R17" i="11" s="1"/>
  <c r="N17" i="11"/>
  <c r="N18" i="11"/>
  <c r="Q18" i="11"/>
  <c r="R14" i="22"/>
  <c r="R13" i="22"/>
  <c r="R18" i="22"/>
  <c r="R17" i="22"/>
  <c r="R18" i="11" l="1"/>
</calcChain>
</file>

<file path=xl/sharedStrings.xml><?xml version="1.0" encoding="utf-8"?>
<sst xmlns="http://schemas.openxmlformats.org/spreadsheetml/2006/main" count="2081" uniqueCount="217">
  <si>
    <r>
      <rPr>
        <u/>
        <sz val="11"/>
        <color indexed="8"/>
        <rFont val="Calibri"/>
        <family val="2"/>
        <charset val="204"/>
      </rPr>
      <t xml:space="preserve">Цена за Комплект включает в себя: 
</t>
    </r>
    <r>
      <rPr>
        <sz val="11"/>
        <color theme="1"/>
        <rFont val="Calibri"/>
        <family val="2"/>
        <scheme val="minor"/>
      </rPr>
      <t>глухое полотно - 1 шт.;
стойку коробки (L) - 2.5 шт.;
наличник (L) 2150х75х10 - 5 шт.</t>
    </r>
  </si>
  <si>
    <t>Глухое исполнение (ДГ)*</t>
  </si>
  <si>
    <t>Вид покрытия</t>
  </si>
  <si>
    <t>Ширина полотна, мм</t>
  </si>
  <si>
    <t>Высота полотна, мм</t>
  </si>
  <si>
    <t>Вид
изделия</t>
  </si>
  <si>
    <t>ЭМАЛЬ</t>
  </si>
  <si>
    <r>
      <rPr>
        <b/>
        <sz val="9"/>
        <rFont val="Calibri"/>
        <family val="2"/>
        <charset val="204"/>
      </rPr>
      <t>Стандартная</t>
    </r>
    <r>
      <rPr>
        <sz val="9"/>
        <rFont val="Calibri"/>
        <family val="2"/>
        <charset val="204"/>
      </rPr>
      <t xml:space="preserve">
</t>
    </r>
    <r>
      <rPr>
        <i/>
        <sz val="9"/>
        <rFont val="Calibri"/>
        <family val="2"/>
        <charset val="204"/>
      </rPr>
      <t>белая, серый шелк, ниагара, черная, слоновая кость, шалфей, капучино, сепия, крем, ирис (серая), антрацит</t>
    </r>
  </si>
  <si>
    <t>400, 500,
600, 700,
800</t>
  </si>
  <si>
    <t xml:space="preserve">  2000,
2100</t>
  </si>
  <si>
    <t>Полотно</t>
  </si>
  <si>
    <t>Комплект</t>
  </si>
  <si>
    <r>
      <rPr>
        <b/>
        <sz val="9"/>
        <rFont val="Calibri"/>
        <family val="2"/>
        <charset val="204"/>
      </rPr>
      <t>Брашированная</t>
    </r>
    <r>
      <rPr>
        <sz val="9"/>
        <rFont val="Calibri"/>
        <family val="2"/>
        <charset val="204"/>
      </rPr>
      <t xml:space="preserve">
</t>
    </r>
    <r>
      <rPr>
        <i/>
        <sz val="9"/>
        <rFont val="Calibri"/>
        <family val="2"/>
        <charset val="204"/>
      </rPr>
      <t>белая, серый шелк, ниагара, черная, слоновая кость, шалфей, капучино, сепия, крем, ирис (серая), антрацит</t>
    </r>
  </si>
  <si>
    <t>-</t>
  </si>
  <si>
    <t>* Цены за комплект указаны для высоты 2000 мм</t>
  </si>
  <si>
    <t>Системы открывания (для полотна 800 х 2000)</t>
  </si>
  <si>
    <t>Вид открывания</t>
  </si>
  <si>
    <t>Наименование</t>
  </si>
  <si>
    <t>Цена</t>
  </si>
  <si>
    <t>Распашная</t>
  </si>
  <si>
    <t>Карточные петли (2 шт), магнитный замок с ответной планкой</t>
  </si>
  <si>
    <t>Скрытые петли (2 шт), магнитный замок с ответной планкой</t>
  </si>
  <si>
    <t>Складная</t>
  </si>
  <si>
    <t>HEFT</t>
  </si>
  <si>
    <t>Откатная</t>
  </si>
  <si>
    <t>Slide (пенал)</t>
  </si>
  <si>
    <t>Поворотная</t>
  </si>
  <si>
    <t>Roto без доводчика</t>
  </si>
  <si>
    <t>Roto с доводчиком</t>
  </si>
  <si>
    <t>Примечание</t>
  </si>
  <si>
    <t>1. Покрытия:</t>
  </si>
  <si>
    <t>2. Размерный ряд:</t>
  </si>
  <si>
    <t>3. Фурнитура:</t>
  </si>
  <si>
    <t>2.1. Допустимые варианты размеров уточняйте во вкладке "Ограничения по размерам моделей".</t>
  </si>
  <si>
    <t>2.2. Наценки за нестандартные варианты размеров уточняйте во вкладке</t>
  </si>
  <si>
    <t>"Наценки за нестандартное исполнение".</t>
  </si>
  <si>
    <t>¹ Гарантийный срок на все вышеуказанные модели дверей коллекции составляет 24 месяца, на фурнитуру и системы открывания -12 месяцев. Гарантийный срок начинается с момента передачи товара Покупателю, при условии соблюдения им правил эксплуатации товара.</t>
  </si>
  <si>
    <t>² Продукция(товар) не подлежит обязательной сертификации в соответствии с Постановлением Правительства РФ № 982 от 01.12.2009 г.</t>
  </si>
  <si>
    <t>R4X</t>
  </si>
  <si>
    <t>R15</t>
  </si>
  <si>
    <t>R5</t>
  </si>
  <si>
    <t>R4X2</t>
  </si>
  <si>
    <t>R7</t>
  </si>
  <si>
    <t>R8</t>
  </si>
  <si>
    <t>R12</t>
  </si>
  <si>
    <t>R17</t>
  </si>
  <si>
    <r>
      <rPr>
        <b/>
        <sz val="9"/>
        <rFont val="Calibri"/>
        <family val="2"/>
        <charset val="204"/>
      </rPr>
      <t>Стандартная</t>
    </r>
    <r>
      <rPr>
        <sz val="9"/>
        <rFont val="Calibri"/>
        <family val="2"/>
        <charset val="204"/>
      </rPr>
      <t xml:space="preserve">
</t>
    </r>
    <r>
      <rPr>
        <i/>
        <sz val="9"/>
        <rFont val="Calibri"/>
        <family val="2"/>
        <charset val="204"/>
      </rPr>
      <t>белый, серый шелк, ниагара, черная, слоновая кость, шалфей, капучино, сепия, крем, ирис (серая), антрацит</t>
    </r>
  </si>
  <si>
    <t>90° TWIN 80</t>
  </si>
  <si>
    <t>180° TWN 80</t>
  </si>
  <si>
    <t>Invisible (вдоль стены без обрамления)</t>
  </si>
  <si>
    <t>Normal 1 (вдоль стены с верхним обрамлением)</t>
  </si>
  <si>
    <t>1.1. Возможно исполнение по RAL и  NCS в категории "Эмаль".</t>
  </si>
  <si>
    <t>Наценка за данное исполнение +15% к соответствующему покрытию.</t>
  </si>
  <si>
    <t>Z5</t>
  </si>
  <si>
    <t>Z9</t>
  </si>
  <si>
    <t>Z12</t>
  </si>
  <si>
    <t>Z20</t>
  </si>
  <si>
    <t>Z21</t>
  </si>
  <si>
    <t>Z19</t>
  </si>
  <si>
    <t>Z22</t>
  </si>
  <si>
    <t>Z10</t>
  </si>
  <si>
    <t>Z11</t>
  </si>
  <si>
    <t>Z6</t>
  </si>
  <si>
    <t>Z7</t>
  </si>
  <si>
    <t>Z8</t>
  </si>
  <si>
    <t>НАТУРАЛЬНЫЙ ШПОН</t>
  </si>
  <si>
    <r>
      <t xml:space="preserve">Базовый
</t>
    </r>
    <r>
      <rPr>
        <i/>
        <sz val="9"/>
        <rFont val="Calibri"/>
        <family val="2"/>
        <charset val="204"/>
      </rPr>
      <t xml:space="preserve">красное дерево, дуб светлый, 
дуб темный </t>
    </r>
  </si>
  <si>
    <r>
      <t xml:space="preserve">Авторский
</t>
    </r>
    <r>
      <rPr>
        <i/>
        <sz val="9"/>
        <rFont val="Calibri"/>
        <family val="2"/>
        <charset val="204"/>
      </rPr>
      <t>каштановый орех, мореный дуб, американский орех, миндаль, марракеш, мускат</t>
    </r>
  </si>
  <si>
    <t>Варианты декорирования</t>
  </si>
  <si>
    <t>Вид декора</t>
  </si>
  <si>
    <t>Возможность исполнения накладки для входной двери
стоимость=ЦЕНА ПОЛОТНА 2000х800мм х 0,85</t>
  </si>
  <si>
    <t xml:space="preserve"> </t>
  </si>
  <si>
    <t>Квадри</t>
  </si>
  <si>
    <r>
      <t xml:space="preserve">ARTEX </t>
    </r>
    <r>
      <rPr>
        <sz val="11"/>
        <rFont val="Calibri"/>
        <family val="2"/>
        <charset val="204"/>
      </rPr>
      <t>(пленка ПВХ)</t>
    </r>
    <r>
      <rPr>
        <b/>
        <sz val="11"/>
        <rFont val="Calibri"/>
        <family val="2"/>
        <charset val="204"/>
      </rPr>
      <t>**</t>
    </r>
  </si>
  <si>
    <t>I.</t>
  </si>
  <si>
    <t>II.</t>
  </si>
  <si>
    <r>
      <rPr>
        <b/>
        <sz val="9"/>
        <rFont val="Calibri"/>
        <family val="2"/>
        <charset val="204"/>
      </rPr>
      <t>Инженерный</t>
    </r>
    <r>
      <rPr>
        <sz val="9"/>
        <rFont val="Calibri"/>
        <family val="2"/>
        <charset val="204"/>
      </rPr>
      <t xml:space="preserve">
</t>
    </r>
    <r>
      <rPr>
        <i/>
        <sz val="9"/>
        <rFont val="Calibri"/>
        <family val="2"/>
        <charset val="204"/>
      </rPr>
      <t>черный абрикос, терракот</t>
    </r>
  </si>
  <si>
    <t>1. Остекления</t>
  </si>
  <si>
    <t>Цветовые решения остекления</t>
  </si>
  <si>
    <t>лакобель</t>
  </si>
  <si>
    <t>Черное, Бронза, Серое</t>
  </si>
  <si>
    <t>Белое, Айвори</t>
  </si>
  <si>
    <t>триплекс 4+4</t>
  </si>
  <si>
    <t>Прозрачное, Белое, Черное</t>
  </si>
  <si>
    <t>Ярко-белое</t>
  </si>
  <si>
    <t>Бронза, Серое</t>
  </si>
  <si>
    <t>Матирование стекла с одной  стороны (СМ1)</t>
  </si>
  <si>
    <t>Матирование стекла с 2х  сторон (СМ2)</t>
  </si>
  <si>
    <t xml:space="preserve">2. Зеркало  </t>
  </si>
  <si>
    <t>Зеркало (с одной стороны)  и стекла (только с ярко-белым или с черным стеклом)</t>
  </si>
  <si>
    <t>Зеркало цвет СЕРЕБРО</t>
  </si>
  <si>
    <t>Зеркало цвет БРОНЗА</t>
  </si>
  <si>
    <t>Зеркало цвет ГРАФИТ</t>
  </si>
  <si>
    <t>Карточные петли (2 шт), магнитный замок 
с ответной планкой</t>
  </si>
  <si>
    <t>Скрытые петли (2 шт), магнитный замок 
с ответной планкой</t>
  </si>
  <si>
    <t xml:space="preserve">Цветовые решения остекления </t>
  </si>
  <si>
    <t>стекло без декора (4 мм)</t>
  </si>
  <si>
    <t>Белое, 
Бронза</t>
  </si>
  <si>
    <t>триплекс 2+2</t>
  </si>
  <si>
    <t xml:space="preserve"> Ярко-белое</t>
  </si>
  <si>
    <t>Матирование стекла с одной стороны (СМ1)</t>
  </si>
  <si>
    <t>Матирование стекла с 2х стороны (СМ2)</t>
  </si>
  <si>
    <t>Рисунок "Страда" (алмазная гравировка 2х сторон на глянцевой поверхности) по стеклу Триплекс 4+4 с одной стороны</t>
  </si>
  <si>
    <t>S6</t>
  </si>
  <si>
    <t>S7</t>
  </si>
  <si>
    <t>S8</t>
  </si>
  <si>
    <t>S10</t>
  </si>
  <si>
    <t>S13</t>
  </si>
  <si>
    <t>Зебра 0 ДГ ДО</t>
  </si>
  <si>
    <t>SkyDream15 ДО</t>
  </si>
  <si>
    <t>Вид 
изделия</t>
  </si>
  <si>
    <t>Лакобель</t>
  </si>
  <si>
    <r>
      <t xml:space="preserve">ARTEX </t>
    </r>
    <r>
      <rPr>
        <sz val="11"/>
        <rFont val="Calibri"/>
        <family val="2"/>
        <charset val="204"/>
      </rPr>
      <t>(пленка ПВХ)</t>
    </r>
  </si>
  <si>
    <r>
      <t xml:space="preserve">Авторский
</t>
    </r>
    <r>
      <rPr>
        <i/>
        <sz val="9"/>
        <rFont val="Calibri"/>
        <family val="2"/>
        <charset val="204"/>
      </rPr>
      <t>каштановый орех, мореный дуб, американский орех, миндаль, марракеш, мускат, пепел</t>
    </r>
  </si>
  <si>
    <t>4. Направление шпона</t>
  </si>
  <si>
    <t>Горизонтальное направление шпона (кроме Инженерного шпона)</t>
  </si>
  <si>
    <t>по умолчанию</t>
  </si>
  <si>
    <t>Вертикальное направление шпона</t>
  </si>
  <si>
    <t>Комбинированное направление шпона</t>
  </si>
  <si>
    <t xml:space="preserve">на полотнах из ПВХ </t>
  </si>
  <si>
    <t>с 2х сторон</t>
  </si>
  <si>
    <t>по периметру</t>
  </si>
  <si>
    <t>на прочих полотнах</t>
  </si>
  <si>
    <t>6. Прочее</t>
  </si>
  <si>
    <t>Исполнение двери с отличными друг от друга сторонами в рамках коллекции</t>
  </si>
  <si>
    <t>F4</t>
  </si>
  <si>
    <t>F7</t>
  </si>
  <si>
    <t>SkyDream14 ДО</t>
  </si>
  <si>
    <t>V4</t>
  </si>
  <si>
    <t>V6</t>
  </si>
  <si>
    <t>V7</t>
  </si>
  <si>
    <t>V8</t>
  </si>
  <si>
    <t>V10</t>
  </si>
  <si>
    <t>Сириус Classic ДО</t>
  </si>
  <si>
    <t>Неаполь ДГО</t>
  </si>
  <si>
    <t>Неаполь ДО/ S12</t>
  </si>
  <si>
    <t>Футуро 3/F3</t>
  </si>
  <si>
    <t>Футуро 2/ F2</t>
  </si>
  <si>
    <t>Футуро 6/F6</t>
  </si>
  <si>
    <t>Вертикаль 9/F9</t>
  </si>
  <si>
    <t>Vario ДГ / V 3(с двойным молдингом)</t>
  </si>
  <si>
    <t>Сириус Форте ДГ</t>
  </si>
  <si>
    <t>Сириус Форте ДО</t>
  </si>
  <si>
    <t>Сириус Форте ДГО</t>
  </si>
  <si>
    <t>Rio Martino ДГ</t>
  </si>
  <si>
    <t>Rio MartinoДО</t>
  </si>
  <si>
    <t xml:space="preserve">T-образный молдинг 8 шт. </t>
  </si>
  <si>
    <r>
      <t xml:space="preserve">Стандартная
</t>
    </r>
    <r>
      <rPr>
        <i/>
        <sz val="9"/>
        <rFont val="Calibri"/>
        <family val="2"/>
        <charset val="204"/>
      </rPr>
      <t>белая, серый шелк, ниагара, черная, слоновая кость, шалфей, капучино, сепия, крем, ирис (серая), антрацит</t>
    </r>
  </si>
  <si>
    <t>Сириус Classic ДГ</t>
  </si>
  <si>
    <t>Зебра 0 ДГ ДГ</t>
  </si>
  <si>
    <t>триплекс 4+4, глянцевый</t>
  </si>
  <si>
    <t>Диана ДГ</t>
  </si>
  <si>
    <t>Диана ДО</t>
  </si>
  <si>
    <t>Ривьера ДО</t>
  </si>
  <si>
    <t>Ривьера ДГ</t>
  </si>
  <si>
    <t>Афина ДГ</t>
  </si>
  <si>
    <t>Афина ДО</t>
  </si>
  <si>
    <t>Орион ДГ</t>
  </si>
  <si>
    <t>Орион  ДО</t>
  </si>
  <si>
    <t>Лада ДГ</t>
  </si>
  <si>
    <t>Лада ДО</t>
  </si>
  <si>
    <t>Аррива ДГ</t>
  </si>
  <si>
    <t>Аррива  ДО</t>
  </si>
  <si>
    <t>Триплекс 4+4 мм, глянец</t>
  </si>
  <si>
    <t xml:space="preserve">Грация ДГ </t>
  </si>
  <si>
    <t>Грация ДО</t>
  </si>
  <si>
    <t>Акрил</t>
  </si>
  <si>
    <t xml:space="preserve">    акрил</t>
  </si>
  <si>
    <t xml:space="preserve">   Черное, белое</t>
  </si>
  <si>
    <t xml:space="preserve">Стекло 4 мм глянец </t>
  </si>
  <si>
    <t>Рисунок1, Рисунок 2, Рсунок 3, Рисунок 4 (уникальный 3D рисунок, УФ печать)</t>
  </si>
  <si>
    <t>Триплекс 4+4, гянцевый</t>
  </si>
  <si>
    <t>Худлжественное матирование</t>
  </si>
  <si>
    <t xml:space="preserve">   Водопад, Неаполь</t>
  </si>
  <si>
    <t>Сатин 4мм, матовое с 1 стор.</t>
  </si>
  <si>
    <t>Стеклопакет 4+4. Каленое</t>
  </si>
  <si>
    <t>Белое, Бронза</t>
  </si>
  <si>
    <t xml:space="preserve">   Стеклопакет 4+4  (СМ2)</t>
  </si>
  <si>
    <t xml:space="preserve">Стекло 5 мм глянец </t>
  </si>
  <si>
    <t xml:space="preserve">  Цветовые решения остекления </t>
  </si>
  <si>
    <t xml:space="preserve">   Цветовые решения остекления</t>
  </si>
  <si>
    <t>2. Накладка для входной двери (только для дверей ДГ)</t>
  </si>
  <si>
    <t>3. Алюминиевая кромка</t>
  </si>
  <si>
    <t>Страйк 101/ S1</t>
  </si>
  <si>
    <t>Страйк 103/S3</t>
  </si>
  <si>
    <t>Страйк 102/S2</t>
  </si>
  <si>
    <t>СОДЕРЖАНИЕ</t>
  </si>
  <si>
    <t>I</t>
  </si>
  <si>
    <t>МЕЖКОМНАТНЫЕ ДВЕРИ</t>
  </si>
  <si>
    <r>
      <rPr>
        <sz val="20"/>
        <rFont val="Calibri"/>
        <family val="2"/>
        <charset val="204"/>
      </rPr>
      <t xml:space="preserve">Коллекция </t>
    </r>
    <r>
      <rPr>
        <b/>
        <sz val="20"/>
        <rFont val="Calibri"/>
        <family val="2"/>
        <charset val="204"/>
      </rPr>
      <t xml:space="preserve">Standart Strada </t>
    </r>
  </si>
  <si>
    <r>
      <rPr>
        <sz val="20"/>
        <rFont val="Calibri"/>
        <family val="2"/>
        <charset val="204"/>
      </rPr>
      <t xml:space="preserve">Коллекция </t>
    </r>
    <r>
      <rPr>
        <b/>
        <sz val="20"/>
        <rFont val="Calibri"/>
        <family val="2"/>
        <charset val="204"/>
      </rPr>
      <t>Standart Vario</t>
    </r>
  </si>
  <si>
    <r>
      <rPr>
        <sz val="20"/>
        <rFont val="Calibri"/>
        <family val="2"/>
        <charset val="204"/>
      </rPr>
      <t xml:space="preserve">Коллекция </t>
    </r>
    <r>
      <rPr>
        <b/>
        <sz val="20"/>
        <rFont val="Calibri"/>
        <family val="2"/>
        <charset val="204"/>
      </rPr>
      <t>Techno</t>
    </r>
  </si>
  <si>
    <r>
      <t xml:space="preserve">Коллекция </t>
    </r>
    <r>
      <rPr>
        <b/>
        <sz val="20"/>
        <rFont val="Calibri"/>
        <family val="2"/>
        <charset val="204"/>
      </rPr>
      <t>Fusion/Twist</t>
    </r>
  </si>
  <si>
    <r>
      <t>Коллекция</t>
    </r>
    <r>
      <rPr>
        <b/>
        <sz val="20"/>
        <rFont val="Calibri"/>
        <family val="2"/>
        <charset val="204"/>
      </rPr>
      <t xml:space="preserve"> Standart Strada</t>
    </r>
    <r>
      <rPr>
        <sz val="20"/>
        <rFont val="Calibri"/>
        <family val="2"/>
        <charset val="204"/>
      </rPr>
      <t xml:space="preserve"> (2)</t>
    </r>
  </si>
  <si>
    <t>4. Прочее:</t>
  </si>
  <si>
    <t>4.1. Возможно исполнение накладки для входной двери. Стоимость=ЦЕНА ПОЛОТНА 2000х800мм х 0,85.</t>
  </si>
  <si>
    <t>4.2. Алюминиевая кромка (с 2-х сторон) +1500 руб.; алюминиевая кромка (по периметру) +2000 руб.</t>
  </si>
  <si>
    <t>3.1. Информацию по карточным и скрытым петлям уточняйте во вкладке основного прайса "Распашные системы открывания".</t>
  </si>
  <si>
    <t>** Название моделей указанных через косую черту: первое название относится к модели во всех покрытиях, кроме ARTEX, второе название после черты применяется к модели в покрытии ARTEX</t>
  </si>
  <si>
    <t>Дисконт</t>
  </si>
  <si>
    <t>коэфициент</t>
  </si>
  <si>
    <t>установите свою скидку*</t>
  </si>
  <si>
    <t>полотна и погонаж</t>
  </si>
  <si>
    <t>фурнитура</t>
  </si>
  <si>
    <t>Наценка</t>
  </si>
  <si>
    <t>установите свою наценку *</t>
  </si>
  <si>
    <t>*Отсутствие скидки/наценки -100%</t>
  </si>
  <si>
    <r>
      <rPr>
        <b/>
        <sz val="10"/>
        <rFont val="Calibri"/>
        <family val="2"/>
        <charset val="204"/>
      </rPr>
      <t>Брашированная</t>
    </r>
    <r>
      <rPr>
        <sz val="10"/>
        <rFont val="Calibri"/>
        <family val="2"/>
        <charset val="204"/>
      </rPr>
      <t xml:space="preserve">
</t>
    </r>
    <r>
      <rPr>
        <i/>
        <sz val="10"/>
        <rFont val="Calibri"/>
        <family val="2"/>
        <charset val="204"/>
      </rPr>
      <t>белая, серый шелк, ниагара, черная, слоновая кость, шалфей, капучино, сепия, крем, ирис (серая), антрацит</t>
    </r>
  </si>
  <si>
    <r>
      <t xml:space="preserve">Sirius11
</t>
    </r>
    <r>
      <rPr>
        <sz val="10"/>
        <rFont val="Calibri"/>
        <family val="2"/>
        <charset val="204"/>
        <scheme val="minor"/>
      </rPr>
      <t>(Сириус Прима ДО)</t>
    </r>
  </si>
  <si>
    <t>Sirius12</t>
  </si>
  <si>
    <t>Sirius01</t>
  </si>
  <si>
    <t>0 категория</t>
  </si>
  <si>
    <t>(I.+5% ; II.+10%; III.+15%; IV.+20% )</t>
  </si>
  <si>
    <r>
      <rPr>
        <b/>
        <sz val="10"/>
        <rFont val="Calibri"/>
        <family val="2"/>
        <charset val="204"/>
      </rPr>
      <t>Стандартная</t>
    </r>
    <r>
      <rPr>
        <sz val="10"/>
        <rFont val="Calibri"/>
        <family val="2"/>
        <charset val="204"/>
      </rPr>
      <t xml:space="preserve">
</t>
    </r>
  </si>
  <si>
    <t xml:space="preserve">Ясень крашеный
Базовый
</t>
  </si>
  <si>
    <t xml:space="preserve">Авторский
</t>
  </si>
  <si>
    <r>
      <t xml:space="preserve">Ясень крашеный
Базовый
</t>
    </r>
    <r>
      <rPr>
        <i/>
        <sz val="9"/>
        <rFont val="Calibri"/>
        <family val="2"/>
        <charset val="204"/>
      </rPr>
      <t xml:space="preserve">красное дерево, дуб светлый, 
дуб темный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</si>
</sst>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_ ;\-#,##0\ "/>
    <numFmt numFmtId="167" formatCode="#,##0\ _₽"/>
    <numFmt numFmtId="168" formatCode="#,##0.00_ ;\-#,##0.00\ "/>
  </numFmts>
  <fonts count="5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u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20"/>
      <name val="Calibri"/>
      <family val="2"/>
      <charset val="204"/>
    </font>
    <font>
      <b/>
      <sz val="2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48"/>
      <color rgb="FFAE9675"/>
      <name val="Calibri"/>
      <family val="2"/>
      <charset val="204"/>
      <scheme val="minor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1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49">
    <xf numFmtId="0" fontId="0" fillId="0" borderId="0" xfId="0"/>
    <xf numFmtId="0" fontId="15" fillId="0" borderId="0" xfId="9" applyFont="1"/>
    <xf numFmtId="0" fontId="21" fillId="0" borderId="0" xfId="49" applyFont="1" applyAlignment="1" applyProtection="1">
      <alignment horizontal="center"/>
      <protection hidden="1"/>
    </xf>
    <xf numFmtId="0" fontId="21" fillId="0" borderId="0" xfId="49" applyFont="1" applyAlignment="1" applyProtection="1">
      <alignment horizontal="left"/>
      <protection hidden="1"/>
    </xf>
    <xf numFmtId="0" fontId="15" fillId="0" borderId="0" xfId="9"/>
    <xf numFmtId="0" fontId="21" fillId="0" borderId="1" xfId="49" applyFont="1" applyBorder="1" applyAlignment="1" applyProtection="1">
      <alignment horizontal="center"/>
      <protection hidden="1"/>
    </xf>
    <xf numFmtId="0" fontId="15" fillId="0" borderId="0" xfId="9" applyFont="1" applyAlignment="1">
      <alignment horizontal="left" indent="2"/>
    </xf>
    <xf numFmtId="0" fontId="15" fillId="0" borderId="2" xfId="9" applyFont="1" applyBorder="1"/>
    <xf numFmtId="0" fontId="15" fillId="0" borderId="0" xfId="9" applyFont="1" applyAlignment="1">
      <alignment vertical="center"/>
    </xf>
    <xf numFmtId="0" fontId="22" fillId="0" borderId="0" xfId="9" applyFont="1" applyAlignment="1">
      <alignment vertical="center"/>
    </xf>
    <xf numFmtId="0" fontId="15" fillId="0" borderId="0" xfId="9" applyFont="1" applyAlignment="1">
      <alignment horizontal="left"/>
    </xf>
    <xf numFmtId="0" fontId="15" fillId="0" borderId="3" xfId="9" applyFont="1" applyBorder="1"/>
    <xf numFmtId="0" fontId="15" fillId="0" borderId="4" xfId="9" applyFont="1" applyBorder="1"/>
    <xf numFmtId="0" fontId="15" fillId="0" borderId="5" xfId="9" applyFont="1" applyBorder="1"/>
    <xf numFmtId="0" fontId="23" fillId="0" borderId="6" xfId="9" applyFont="1" applyBorder="1" applyAlignment="1">
      <alignment horizontal="center" vertical="center" wrapText="1"/>
    </xf>
    <xf numFmtId="0" fontId="18" fillId="0" borderId="6" xfId="9" applyFont="1" applyFill="1" applyBorder="1" applyAlignment="1">
      <alignment horizontal="center" vertical="center" wrapText="1"/>
    </xf>
    <xf numFmtId="0" fontId="18" fillId="0" borderId="7" xfId="9" applyFont="1" applyFill="1" applyBorder="1" applyAlignment="1">
      <alignment horizontal="center" vertical="center" wrapText="1"/>
    </xf>
    <xf numFmtId="0" fontId="24" fillId="2" borderId="8" xfId="9" applyFont="1" applyFill="1" applyBorder="1" applyAlignment="1">
      <alignment horizontal="left" vertical="center" wrapText="1" indent="1"/>
    </xf>
    <xf numFmtId="166" fontId="25" fillId="2" borderId="8" xfId="9" applyNumberFormat="1" applyFont="1" applyFill="1" applyBorder="1" applyAlignment="1">
      <alignment horizontal="center" vertical="center" wrapText="1"/>
    </xf>
    <xf numFmtId="0" fontId="26" fillId="2" borderId="9" xfId="9" applyFont="1" applyFill="1" applyBorder="1" applyAlignment="1">
      <alignment horizontal="left" vertical="center" wrapText="1" indent="1"/>
    </xf>
    <xf numFmtId="0" fontId="24" fillId="3" borderId="8" xfId="9" applyFont="1" applyFill="1" applyBorder="1" applyAlignment="1">
      <alignment horizontal="left" vertical="center" wrapText="1" indent="1"/>
    </xf>
    <xf numFmtId="166" fontId="25" fillId="3" borderId="8" xfId="9" applyNumberFormat="1" applyFont="1" applyFill="1" applyBorder="1" applyAlignment="1">
      <alignment horizontal="center" vertical="center" wrapText="1"/>
    </xf>
    <xf numFmtId="0" fontId="18" fillId="2" borderId="0" xfId="9" applyFont="1" applyFill="1"/>
    <xf numFmtId="0" fontId="26" fillId="3" borderId="9" xfId="9" applyFont="1" applyFill="1" applyBorder="1" applyAlignment="1">
      <alignment horizontal="left" vertical="center" wrapText="1" indent="1"/>
    </xf>
    <xf numFmtId="166" fontId="27" fillId="3" borderId="10" xfId="9" applyNumberFormat="1" applyFont="1" applyFill="1" applyBorder="1" applyAlignment="1">
      <alignment horizontal="center" vertical="center" wrapText="1"/>
    </xf>
    <xf numFmtId="0" fontId="22" fillId="0" borderId="5" xfId="9" applyFont="1" applyBorder="1" applyAlignment="1">
      <alignment vertical="center"/>
    </xf>
    <xf numFmtId="0" fontId="15" fillId="0" borderId="5" xfId="9" applyBorder="1"/>
    <xf numFmtId="167" fontId="7" fillId="2" borderId="6" xfId="9" applyNumberFormat="1" applyFont="1" applyFill="1" applyBorder="1" applyAlignment="1">
      <alignment horizontal="center" vertical="center"/>
    </xf>
    <xf numFmtId="167" fontId="7" fillId="2" borderId="7" xfId="9" applyNumberFormat="1" applyFont="1" applyFill="1" applyBorder="1" applyAlignment="1">
      <alignment horizontal="center" vertical="center"/>
    </xf>
    <xf numFmtId="0" fontId="24" fillId="0" borderId="0" xfId="9" applyFont="1" applyBorder="1" applyAlignment="1">
      <alignment horizontal="center" vertical="center" wrapText="1"/>
    </xf>
    <xf numFmtId="0" fontId="15" fillId="0" borderId="0" xfId="9" applyAlignment="1">
      <alignment vertical="center"/>
    </xf>
    <xf numFmtId="0" fontId="26" fillId="0" borderId="0" xfId="10" applyFont="1" applyFill="1" applyBorder="1" applyAlignment="1">
      <alignment horizontal="left" vertical="center"/>
    </xf>
    <xf numFmtId="0" fontId="24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28" fillId="0" borderId="0" xfId="9" applyFont="1"/>
    <xf numFmtId="0" fontId="24" fillId="0" borderId="0" xfId="10" applyFont="1" applyFill="1" applyAlignment="1">
      <alignment vertical="center"/>
    </xf>
    <xf numFmtId="0" fontId="24" fillId="0" borderId="0" xfId="10" applyFont="1" applyFill="1" applyBorder="1" applyAlignment="1">
      <alignment horizontal="left" vertical="center"/>
    </xf>
    <xf numFmtId="0" fontId="29" fillId="0" borderId="0" xfId="10" applyFont="1" applyFill="1" applyAlignment="1">
      <alignment vertical="center"/>
    </xf>
    <xf numFmtId="0" fontId="15" fillId="0" borderId="0" xfId="14" applyFont="1" applyAlignment="1">
      <alignment horizontal="left" vertical="center" indent="1"/>
    </xf>
    <xf numFmtId="0" fontId="15" fillId="0" borderId="1" xfId="14" applyFont="1" applyBorder="1" applyAlignment="1">
      <alignment horizontal="left" vertical="center" indent="1"/>
    </xf>
    <xf numFmtId="0" fontId="30" fillId="0" borderId="1" xfId="14" applyFont="1" applyBorder="1" applyAlignment="1">
      <alignment horizontal="left" vertical="center" indent="1"/>
    </xf>
    <xf numFmtId="0" fontId="15" fillId="0" borderId="1" xfId="14" applyBorder="1" applyAlignment="1">
      <alignment horizontal="left" vertical="center" indent="1"/>
    </xf>
    <xf numFmtId="0" fontId="15" fillId="0" borderId="0" xfId="14" applyAlignment="1">
      <alignment horizontal="left" vertical="center" indent="1"/>
    </xf>
    <xf numFmtId="0" fontId="15" fillId="0" borderId="11" xfId="14" applyFont="1" applyBorder="1" applyAlignment="1">
      <alignment horizontal="left" vertical="center" indent="1"/>
    </xf>
    <xf numFmtId="0" fontId="24" fillId="0" borderId="0" xfId="14" applyFont="1" applyAlignment="1">
      <alignment vertical="center"/>
    </xf>
    <xf numFmtId="0" fontId="24" fillId="0" borderId="0" xfId="14" applyFont="1" applyAlignment="1">
      <alignment horizontal="left" vertical="center" indent="1"/>
    </xf>
    <xf numFmtId="0" fontId="28" fillId="0" borderId="0" xfId="14" applyFont="1" applyAlignment="1">
      <alignment vertical="center"/>
    </xf>
    <xf numFmtId="0" fontId="28" fillId="0" borderId="0" xfId="14" applyFont="1" applyAlignment="1">
      <alignment horizontal="left" vertical="center" wrapText="1" indent="1"/>
    </xf>
    <xf numFmtId="0" fontId="15" fillId="0" borderId="0" xfId="9" applyFont="1" applyAlignment="1">
      <alignment vertical="center" wrapText="1"/>
    </xf>
    <xf numFmtId="0" fontId="28" fillId="0" borderId="0" xfId="9" applyFont="1" applyAlignment="1">
      <alignment vertical="center" wrapText="1"/>
    </xf>
    <xf numFmtId="0" fontId="15" fillId="0" borderId="0" xfId="9" applyAlignment="1">
      <alignment horizontal="left"/>
    </xf>
    <xf numFmtId="0" fontId="15" fillId="0" borderId="0" xfId="9" applyFont="1" applyBorder="1"/>
    <xf numFmtId="166" fontId="25" fillId="3" borderId="12" xfId="9" applyNumberFormat="1" applyFont="1" applyFill="1" applyBorder="1" applyAlignment="1">
      <alignment horizontal="center" vertical="center" wrapText="1"/>
    </xf>
    <xf numFmtId="0" fontId="18" fillId="0" borderId="0" xfId="9" applyFont="1" applyFill="1" applyBorder="1" applyAlignment="1">
      <alignment horizontal="center" vertical="center" wrapText="1"/>
    </xf>
    <xf numFmtId="166" fontId="25" fillId="0" borderId="0" xfId="9" applyNumberFormat="1" applyFont="1" applyFill="1" applyBorder="1" applyAlignment="1">
      <alignment horizontal="center" vertical="center" wrapText="1"/>
    </xf>
    <xf numFmtId="166" fontId="27" fillId="0" borderId="0" xfId="9" applyNumberFormat="1" applyFont="1" applyFill="1" applyBorder="1" applyAlignment="1">
      <alignment horizontal="center" vertical="center" wrapText="1"/>
    </xf>
    <xf numFmtId="167" fontId="7" fillId="0" borderId="0" xfId="9" applyNumberFormat="1" applyFont="1" applyFill="1" applyBorder="1" applyAlignment="1">
      <alignment horizontal="center" vertical="center"/>
    </xf>
    <xf numFmtId="0" fontId="15" fillId="0" borderId="0" xfId="4" applyFont="1"/>
    <xf numFmtId="0" fontId="15" fillId="0" borderId="0" xfId="4"/>
    <xf numFmtId="0" fontId="15" fillId="0" borderId="0" xfId="4" applyFont="1" applyAlignment="1">
      <alignment horizontal="left" indent="2"/>
    </xf>
    <xf numFmtId="0" fontId="15" fillId="0" borderId="0" xfId="4" applyFont="1" applyAlignment="1">
      <alignment horizontal="left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0" fontId="22" fillId="0" borderId="0" xfId="4" applyFont="1" applyAlignment="1">
      <alignment vertical="center"/>
    </xf>
    <xf numFmtId="0" fontId="24" fillId="2" borderId="8" xfId="4" applyFont="1" applyFill="1" applyBorder="1" applyAlignment="1">
      <alignment horizontal="left" vertical="center" wrapText="1" indent="1"/>
    </xf>
    <xf numFmtId="0" fontId="26" fillId="2" borderId="9" xfId="4" applyFont="1" applyFill="1" applyBorder="1" applyAlignment="1">
      <alignment horizontal="left" vertical="center" wrapText="1" indent="1"/>
    </xf>
    <xf numFmtId="166" fontId="15" fillId="0" borderId="0" xfId="4" applyNumberFormat="1" applyFill="1"/>
    <xf numFmtId="166" fontId="25" fillId="2" borderId="8" xfId="4" applyNumberFormat="1" applyFont="1" applyFill="1" applyBorder="1" applyAlignment="1">
      <alignment horizontal="center" vertical="center" wrapText="1"/>
    </xf>
    <xf numFmtId="167" fontId="7" fillId="2" borderId="6" xfId="4" applyNumberFormat="1" applyFont="1" applyFill="1" applyBorder="1" applyAlignment="1">
      <alignment horizontal="center" vertical="center"/>
    </xf>
    <xf numFmtId="167" fontId="7" fillId="3" borderId="6" xfId="4" applyNumberFormat="1" applyFont="1" applyFill="1" applyBorder="1" applyAlignment="1">
      <alignment horizontal="center" vertical="center"/>
    </xf>
    <xf numFmtId="0" fontId="24" fillId="0" borderId="0" xfId="4" applyFont="1" applyBorder="1" applyAlignment="1">
      <alignment horizontal="center" vertical="center" wrapText="1"/>
    </xf>
    <xf numFmtId="0" fontId="31" fillId="0" borderId="0" xfId="4" applyFont="1" applyAlignment="1">
      <alignment vertical="center"/>
    </xf>
    <xf numFmtId="0" fontId="24" fillId="0" borderId="0" xfId="4" applyFont="1" applyBorder="1" applyAlignment="1">
      <alignment horizontal="left" vertical="top" wrapText="1" indent="5"/>
    </xf>
    <xf numFmtId="0" fontId="30" fillId="0" borderId="0" xfId="4" applyFont="1"/>
    <xf numFmtId="0" fontId="20" fillId="0" borderId="0" xfId="4" applyFont="1"/>
    <xf numFmtId="0" fontId="30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24" fillId="0" borderId="0" xfId="4" applyFont="1" applyAlignment="1">
      <alignment vertical="center" wrapText="1"/>
    </xf>
    <xf numFmtId="0" fontId="33" fillId="0" borderId="0" xfId="10" applyFont="1" applyFill="1" applyAlignment="1">
      <alignment vertical="center"/>
    </xf>
    <xf numFmtId="0" fontId="20" fillId="0" borderId="0" xfId="4" applyFont="1" applyAlignment="1">
      <alignment vertical="center"/>
    </xf>
    <xf numFmtId="0" fontId="34" fillId="0" borderId="0" xfId="10" applyFont="1" applyFill="1" applyAlignment="1">
      <alignment vertical="center"/>
    </xf>
    <xf numFmtId="0" fontId="35" fillId="0" borderId="0" xfId="10" applyFont="1" applyFill="1" applyBorder="1" applyAlignment="1">
      <alignment horizontal="left" vertical="center"/>
    </xf>
    <xf numFmtId="0" fontId="36" fillId="0" borderId="0" xfId="10" applyFont="1" applyFill="1" applyBorder="1" applyAlignment="1">
      <alignment horizontal="left" vertical="center"/>
    </xf>
    <xf numFmtId="0" fontId="15" fillId="0" borderId="0" xfId="4" applyAlignment="1">
      <alignment horizontal="left"/>
    </xf>
    <xf numFmtId="0" fontId="15" fillId="0" borderId="0" xfId="4" applyFont="1" applyBorder="1"/>
    <xf numFmtId="166" fontId="15" fillId="0" borderId="0" xfId="4" applyNumberFormat="1" applyFont="1" applyAlignment="1">
      <alignment horizontal="left" vertical="center"/>
    </xf>
    <xf numFmtId="0" fontId="18" fillId="2" borderId="0" xfId="4" applyFont="1" applyFill="1"/>
    <xf numFmtId="166" fontId="27" fillId="2" borderId="10" xfId="4" applyNumberFormat="1" applyFont="1" applyFill="1" applyBorder="1" applyAlignment="1">
      <alignment horizontal="center" vertical="center" wrapText="1"/>
    </xf>
    <xf numFmtId="0" fontId="24" fillId="3" borderId="8" xfId="4" applyFont="1" applyFill="1" applyBorder="1" applyAlignment="1">
      <alignment horizontal="left" vertical="center" wrapText="1" indent="1"/>
    </xf>
    <xf numFmtId="166" fontId="25" fillId="3" borderId="8" xfId="4" applyNumberFormat="1" applyFont="1" applyFill="1" applyBorder="1" applyAlignment="1">
      <alignment horizontal="center" vertical="center" wrapText="1"/>
    </xf>
    <xf numFmtId="0" fontId="15" fillId="3" borderId="0" xfId="4" applyFont="1" applyFill="1"/>
    <xf numFmtId="0" fontId="26" fillId="3" borderId="9" xfId="4" applyFont="1" applyFill="1" applyBorder="1" applyAlignment="1">
      <alignment horizontal="left" vertical="center" wrapText="1" indent="1"/>
    </xf>
    <xf numFmtId="166" fontId="27" fillId="3" borderId="10" xfId="4" applyNumberFormat="1" applyFont="1" applyFill="1" applyBorder="1" applyAlignment="1">
      <alignment horizontal="center" vertical="center" wrapText="1"/>
    </xf>
    <xf numFmtId="0" fontId="30" fillId="3" borderId="0" xfId="4" applyFont="1" applyFill="1"/>
    <xf numFmtId="0" fontId="15" fillId="3" borderId="0" xfId="4" applyFill="1"/>
    <xf numFmtId="0" fontId="24" fillId="0" borderId="0" xfId="4" applyFont="1" applyBorder="1" applyAlignment="1">
      <alignment vertical="top" wrapText="1"/>
    </xf>
    <xf numFmtId="0" fontId="15" fillId="0" borderId="0" xfId="4" applyFont="1" applyAlignment="1">
      <alignment horizontal="left" vertical="center" wrapText="1" indent="1"/>
    </xf>
    <xf numFmtId="0" fontId="37" fillId="0" borderId="13" xfId="4" applyFont="1" applyFill="1" applyBorder="1" applyAlignment="1">
      <alignment horizontal="center" vertical="center" wrapText="1"/>
    </xf>
    <xf numFmtId="0" fontId="24" fillId="0" borderId="6" xfId="4" applyFont="1" applyFill="1" applyBorder="1" applyAlignment="1">
      <alignment horizontal="center" vertical="center" wrapText="1"/>
    </xf>
    <xf numFmtId="166" fontId="20" fillId="0" borderId="0" xfId="4" applyNumberFormat="1" applyFont="1"/>
    <xf numFmtId="0" fontId="30" fillId="0" borderId="0" xfId="4" applyFont="1" applyAlignment="1">
      <alignment horizontal="left"/>
    </xf>
    <xf numFmtId="0" fontId="30" fillId="0" borderId="5" xfId="4" applyFont="1" applyBorder="1"/>
    <xf numFmtId="167" fontId="25" fillId="3" borderId="6" xfId="4" applyNumberFormat="1" applyFont="1" applyFill="1" applyBorder="1" applyAlignment="1">
      <alignment horizontal="center" vertical="center"/>
    </xf>
    <xf numFmtId="0" fontId="20" fillId="3" borderId="0" xfId="4" applyFont="1" applyFill="1"/>
    <xf numFmtId="167" fontId="25" fillId="2" borderId="6" xfId="4" applyNumberFormat="1" applyFont="1" applyFill="1" applyBorder="1" applyAlignment="1">
      <alignment horizontal="center" vertical="center"/>
    </xf>
    <xf numFmtId="0" fontId="15" fillId="0" borderId="0" xfId="4" applyAlignment="1">
      <alignment horizontal="center" vertical="center"/>
    </xf>
    <xf numFmtId="0" fontId="15" fillId="0" borderId="0" xfId="4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 wrapText="1"/>
    </xf>
    <xf numFmtId="166" fontId="25" fillId="2" borderId="6" xfId="4" applyNumberFormat="1" applyFont="1" applyFill="1" applyBorder="1" applyAlignment="1">
      <alignment horizontal="center" vertical="center" wrapText="1"/>
    </xf>
    <xf numFmtId="167" fontId="38" fillId="0" borderId="0" xfId="4" applyNumberFormat="1" applyFont="1" applyFill="1" applyBorder="1" applyAlignment="1">
      <alignment horizontal="center" vertical="center"/>
    </xf>
    <xf numFmtId="166" fontId="21" fillId="0" borderId="0" xfId="49" applyNumberFormat="1" applyFont="1" applyAlignment="1" applyProtection="1">
      <alignment horizontal="center"/>
      <protection hidden="1"/>
    </xf>
    <xf numFmtId="166" fontId="15" fillId="0" borderId="0" xfId="4" applyNumberFormat="1"/>
    <xf numFmtId="0" fontId="39" fillId="0" borderId="0" xfId="4" applyFont="1" applyAlignment="1">
      <alignment horizontal="center" vertical="center"/>
    </xf>
    <xf numFmtId="0" fontId="18" fillId="0" borderId="13" xfId="4" applyFont="1" applyFill="1" applyBorder="1" applyAlignment="1">
      <alignment horizontal="center" vertical="center" wrapText="1"/>
    </xf>
    <xf numFmtId="166" fontId="25" fillId="0" borderId="8" xfId="4" applyNumberFormat="1" applyFont="1" applyFill="1" applyBorder="1" applyAlignment="1">
      <alignment horizontal="center" vertical="center" wrapText="1"/>
    </xf>
    <xf numFmtId="166" fontId="27" fillId="0" borderId="10" xfId="4" applyNumberFormat="1" applyFont="1" applyFill="1" applyBorder="1" applyAlignment="1">
      <alignment horizontal="center" vertical="center" wrapText="1"/>
    </xf>
    <xf numFmtId="0" fontId="15" fillId="0" borderId="0" xfId="4" applyAlignment="1">
      <alignment horizontal="center"/>
    </xf>
    <xf numFmtId="0" fontId="15" fillId="3" borderId="0" xfId="4" applyFill="1" applyAlignment="1">
      <alignment horizontal="center" vertical="center"/>
    </xf>
    <xf numFmtId="0" fontId="23" fillId="0" borderId="13" xfId="4" applyFont="1" applyFill="1" applyBorder="1" applyAlignment="1">
      <alignment horizontal="center" vertical="center" wrapText="1"/>
    </xf>
    <xf numFmtId="166" fontId="25" fillId="3" borderId="6" xfId="4" applyNumberFormat="1" applyFont="1" applyFill="1" applyBorder="1" applyAlignment="1">
      <alignment horizontal="center" vertical="center" wrapText="1"/>
    </xf>
    <xf numFmtId="166" fontId="40" fillId="2" borderId="8" xfId="4" applyNumberFormat="1" applyFont="1" applyFill="1" applyBorder="1" applyAlignment="1">
      <alignment horizontal="center" vertical="center" wrapText="1"/>
    </xf>
    <xf numFmtId="166" fontId="41" fillId="2" borderId="10" xfId="4" applyNumberFormat="1" applyFont="1" applyFill="1" applyBorder="1" applyAlignment="1">
      <alignment horizontal="center" vertical="center" wrapText="1"/>
    </xf>
    <xf numFmtId="166" fontId="40" fillId="3" borderId="8" xfId="4" applyNumberFormat="1" applyFont="1" applyFill="1" applyBorder="1" applyAlignment="1">
      <alignment horizontal="center" vertical="center" wrapText="1"/>
    </xf>
    <xf numFmtId="166" fontId="41" fillId="3" borderId="10" xfId="4" applyNumberFormat="1" applyFont="1" applyFill="1" applyBorder="1" applyAlignment="1">
      <alignment horizontal="center" vertical="center" wrapText="1"/>
    </xf>
    <xf numFmtId="0" fontId="37" fillId="0" borderId="13" xfId="4" applyFont="1" applyFill="1" applyBorder="1" applyAlignment="1">
      <alignment horizontal="center" vertical="center" wrapText="1"/>
    </xf>
    <xf numFmtId="0" fontId="18" fillId="0" borderId="6" xfId="4" applyFont="1" applyFill="1" applyBorder="1" applyAlignment="1">
      <alignment horizontal="center" vertical="center" wrapText="1"/>
    </xf>
    <xf numFmtId="0" fontId="15" fillId="0" borderId="0" xfId="7" applyFont="1"/>
    <xf numFmtId="0" fontId="15" fillId="0" borderId="0" xfId="7"/>
    <xf numFmtId="0" fontId="15" fillId="0" borderId="0" xfId="7" applyFont="1" applyAlignment="1">
      <alignment horizontal="left" indent="2"/>
    </xf>
    <xf numFmtId="0" fontId="15" fillId="0" borderId="0" xfId="7" applyFont="1" applyAlignment="1">
      <alignment horizontal="left"/>
    </xf>
    <xf numFmtId="0" fontId="15" fillId="0" borderId="0" xfId="7" applyFont="1" applyAlignment="1">
      <alignment vertical="center"/>
    </xf>
    <xf numFmtId="0" fontId="15" fillId="0" borderId="0" xfId="7" applyFont="1" applyAlignment="1">
      <alignment horizontal="left" vertical="center"/>
    </xf>
    <xf numFmtId="0" fontId="22" fillId="0" borderId="0" xfId="7" applyFont="1" applyAlignment="1">
      <alignment vertical="center"/>
    </xf>
    <xf numFmtId="0" fontId="15" fillId="0" borderId="5" xfId="7" applyFont="1" applyBorder="1"/>
    <xf numFmtId="0" fontId="18" fillId="0" borderId="6" xfId="7" applyFont="1" applyFill="1" applyBorder="1" applyAlignment="1">
      <alignment horizontal="center" vertical="center" wrapText="1"/>
    </xf>
    <xf numFmtId="0" fontId="18" fillId="0" borderId="7" xfId="7" applyFont="1" applyFill="1" applyBorder="1" applyAlignment="1">
      <alignment horizontal="center" vertical="center" wrapText="1"/>
    </xf>
    <xf numFmtId="0" fontId="24" fillId="3" borderId="8" xfId="7" applyFont="1" applyFill="1" applyBorder="1" applyAlignment="1">
      <alignment horizontal="left" vertical="center" wrapText="1" indent="1"/>
    </xf>
    <xf numFmtId="0" fontId="26" fillId="3" borderId="9" xfId="7" applyFont="1" applyFill="1" applyBorder="1" applyAlignment="1">
      <alignment horizontal="left" vertical="center" wrapText="1" indent="1"/>
    </xf>
    <xf numFmtId="0" fontId="24" fillId="2" borderId="8" xfId="7" applyFont="1" applyFill="1" applyBorder="1" applyAlignment="1">
      <alignment horizontal="left" vertical="center" wrapText="1" indent="1"/>
    </xf>
    <xf numFmtId="0" fontId="26" fillId="2" borderId="9" xfId="7" applyFont="1" applyFill="1" applyBorder="1" applyAlignment="1">
      <alignment horizontal="left" vertical="center" wrapText="1" indent="1"/>
    </xf>
    <xf numFmtId="0" fontId="15" fillId="3" borderId="0" xfId="7" applyFont="1" applyFill="1"/>
    <xf numFmtId="166" fontId="25" fillId="2" borderId="14" xfId="7" applyNumberFormat="1" applyFont="1" applyFill="1" applyBorder="1" applyAlignment="1">
      <alignment horizontal="center" vertical="center" wrapText="1"/>
    </xf>
    <xf numFmtId="0" fontId="18" fillId="0" borderId="0" xfId="7" applyFont="1"/>
    <xf numFmtId="0" fontId="18" fillId="2" borderId="0" xfId="7" applyFont="1" applyFill="1"/>
    <xf numFmtId="168" fontId="42" fillId="0" borderId="0" xfId="7" applyNumberFormat="1" applyFont="1" applyFill="1" applyBorder="1" applyAlignment="1">
      <alignment horizontal="center" vertical="center" wrapText="1"/>
    </xf>
    <xf numFmtId="166" fontId="43" fillId="0" borderId="0" xfId="7" applyNumberFormat="1" applyFont="1" applyFill="1" applyBorder="1" applyAlignment="1">
      <alignment horizontal="center" vertical="center" wrapText="1"/>
    </xf>
    <xf numFmtId="0" fontId="30" fillId="0" borderId="0" xfId="7" applyFont="1"/>
    <xf numFmtId="0" fontId="31" fillId="0" borderId="0" xfId="7" applyFont="1" applyAlignment="1">
      <alignment vertical="center"/>
    </xf>
    <xf numFmtId="0" fontId="30" fillId="0" borderId="0" xfId="7" applyFont="1" applyAlignment="1">
      <alignment horizontal="left"/>
    </xf>
    <xf numFmtId="0" fontId="30" fillId="0" borderId="5" xfId="7" applyFont="1" applyBorder="1"/>
    <xf numFmtId="0" fontId="37" fillId="0" borderId="6" xfId="7" applyFont="1" applyFill="1" applyBorder="1" applyAlignment="1">
      <alignment horizontal="center" vertical="center" wrapText="1"/>
    </xf>
    <xf numFmtId="0" fontId="30" fillId="3" borderId="0" xfId="7" applyFont="1" applyFill="1"/>
    <xf numFmtId="0" fontId="15" fillId="3" borderId="0" xfId="7" applyFill="1"/>
    <xf numFmtId="0" fontId="20" fillId="3" borderId="0" xfId="7" applyFont="1" applyFill="1"/>
    <xf numFmtId="167" fontId="7" fillId="2" borderId="6" xfId="7" applyNumberFormat="1" applyFont="1" applyFill="1" applyBorder="1" applyAlignment="1">
      <alignment horizontal="center" vertical="center"/>
    </xf>
    <xf numFmtId="167" fontId="7" fillId="2" borderId="7" xfId="7" applyNumberFormat="1" applyFont="1" applyFill="1" applyBorder="1" applyAlignment="1">
      <alignment horizontal="center" vertical="center"/>
    </xf>
    <xf numFmtId="0" fontId="22" fillId="0" borderId="5" xfId="7" applyFont="1" applyBorder="1" applyAlignment="1">
      <alignment vertical="center"/>
    </xf>
    <xf numFmtId="0" fontId="15" fillId="0" borderId="5" xfId="7" applyBorder="1"/>
    <xf numFmtId="166" fontId="25" fillId="3" borderId="7" xfId="7" applyNumberFormat="1" applyFont="1" applyFill="1" applyBorder="1" applyAlignment="1">
      <alignment horizontal="center" vertical="center" wrapText="1"/>
    </xf>
    <xf numFmtId="167" fontId="7" fillId="3" borderId="6" xfId="7" applyNumberFormat="1" applyFont="1" applyFill="1" applyBorder="1" applyAlignment="1">
      <alignment horizontal="center" vertical="center"/>
    </xf>
    <xf numFmtId="167" fontId="7" fillId="3" borderId="7" xfId="7" applyNumberFormat="1" applyFont="1" applyFill="1" applyBorder="1" applyAlignment="1">
      <alignment horizontal="center" vertical="center"/>
    </xf>
    <xf numFmtId="0" fontId="25" fillId="2" borderId="6" xfId="7" applyFont="1" applyFill="1" applyBorder="1" applyAlignment="1">
      <alignment horizontal="center" vertical="center" wrapText="1"/>
    </xf>
    <xf numFmtId="166" fontId="25" fillId="2" borderId="7" xfId="7" applyNumberFormat="1" applyFont="1" applyFill="1" applyBorder="1" applyAlignment="1">
      <alignment horizontal="center" vertical="center" wrapText="1"/>
    </xf>
    <xf numFmtId="0" fontId="15" fillId="0" borderId="0" xfId="7" applyAlignment="1">
      <alignment horizontal="left"/>
    </xf>
    <xf numFmtId="0" fontId="18" fillId="0" borderId="0" xfId="7" applyFont="1" applyFill="1" applyBorder="1" applyAlignment="1">
      <alignment horizontal="center" vertical="center" wrapText="1"/>
    </xf>
    <xf numFmtId="167" fontId="7" fillId="0" borderId="0" xfId="7" applyNumberFormat="1" applyFont="1" applyFill="1" applyBorder="1" applyAlignment="1">
      <alignment horizontal="center" vertical="center"/>
    </xf>
    <xf numFmtId="0" fontId="0" fillId="0" borderId="0" xfId="0" applyBorder="1"/>
    <xf numFmtId="167" fontId="40" fillId="3" borderId="6" xfId="7" applyNumberFormat="1" applyFont="1" applyFill="1" applyBorder="1" applyAlignment="1">
      <alignment horizontal="center" vertical="center"/>
    </xf>
    <xf numFmtId="167" fontId="44" fillId="2" borderId="6" xfId="7" applyNumberFormat="1" applyFont="1" applyFill="1" applyBorder="1" applyAlignment="1">
      <alignment horizontal="center" vertical="center"/>
    </xf>
    <xf numFmtId="167" fontId="42" fillId="2" borderId="6" xfId="7" applyNumberFormat="1" applyFont="1" applyFill="1" applyBorder="1" applyAlignment="1">
      <alignment horizontal="center" vertical="center"/>
    </xf>
    <xf numFmtId="9" fontId="42" fillId="3" borderId="6" xfId="61" applyFont="1" applyFill="1" applyBorder="1" applyAlignment="1">
      <alignment horizontal="center" vertical="center"/>
    </xf>
    <xf numFmtId="9" fontId="42" fillId="2" borderId="6" xfId="61" applyFont="1" applyFill="1" applyBorder="1" applyAlignment="1">
      <alignment horizontal="center" vertical="center"/>
    </xf>
    <xf numFmtId="0" fontId="30" fillId="0" borderId="0" xfId="7" applyFont="1" applyBorder="1"/>
    <xf numFmtId="0" fontId="37" fillId="0" borderId="0" xfId="7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vertical="center" wrapText="1"/>
    </xf>
    <xf numFmtId="167" fontId="40" fillId="0" borderId="0" xfId="7" applyNumberFormat="1" applyFont="1" applyFill="1" applyBorder="1" applyAlignment="1">
      <alignment horizontal="center" vertical="center"/>
    </xf>
    <xf numFmtId="0" fontId="35" fillId="0" borderId="0" xfId="7" applyFont="1" applyFill="1" applyBorder="1" applyAlignment="1">
      <alignment vertical="center" wrapText="1"/>
    </xf>
    <xf numFmtId="167" fontId="44" fillId="0" borderId="0" xfId="7" applyNumberFormat="1" applyFont="1" applyFill="1" applyBorder="1" applyAlignment="1">
      <alignment horizontal="center" vertical="center"/>
    </xf>
    <xf numFmtId="167" fontId="42" fillId="0" borderId="0" xfId="7" applyNumberFormat="1" applyFont="1" applyFill="1" applyBorder="1" applyAlignment="1">
      <alignment horizontal="center" vertical="center"/>
    </xf>
    <xf numFmtId="9" fontId="42" fillId="0" borderId="0" xfId="61" applyFont="1" applyFill="1" applyBorder="1" applyAlignment="1">
      <alignment horizontal="center" vertical="center"/>
    </xf>
    <xf numFmtId="0" fontId="18" fillId="0" borderId="6" xfId="4" applyFont="1" applyBorder="1" applyAlignment="1">
      <alignment horizontal="center" vertical="center"/>
    </xf>
    <xf numFmtId="0" fontId="0" fillId="0" borderId="0" xfId="0" applyFill="1" applyBorder="1"/>
    <xf numFmtId="0" fontId="45" fillId="0" borderId="0" xfId="0" applyFont="1" applyFill="1" applyBorder="1"/>
    <xf numFmtId="0" fontId="15" fillId="0" borderId="0" xfId="4" applyFont="1" applyBorder="1" applyAlignment="1">
      <alignment horizontal="left"/>
    </xf>
    <xf numFmtId="166" fontId="21" fillId="0" borderId="0" xfId="49" applyNumberFormat="1" applyFont="1" applyBorder="1" applyAlignment="1" applyProtection="1">
      <alignment horizontal="center"/>
      <protection hidden="1"/>
    </xf>
    <xf numFmtId="0" fontId="18" fillId="0" borderId="6" xfId="0" applyFont="1" applyBorder="1"/>
    <xf numFmtId="167" fontId="40" fillId="2" borderId="6" xfId="4" applyNumberFormat="1" applyFont="1" applyFill="1" applyBorder="1" applyAlignment="1">
      <alignment horizontal="center" vertical="center"/>
    </xf>
    <xf numFmtId="167" fontId="40" fillId="2" borderId="6" xfId="4" applyNumberFormat="1" applyFont="1" applyFill="1" applyBorder="1" applyAlignment="1">
      <alignment horizontal="left" vertical="center" wrapText="1" indent="1"/>
    </xf>
    <xf numFmtId="167" fontId="40" fillId="3" borderId="6" xfId="4" applyNumberFormat="1" applyFont="1" applyFill="1" applyBorder="1" applyAlignment="1">
      <alignment horizontal="center" vertical="center"/>
    </xf>
    <xf numFmtId="167" fontId="40" fillId="3" borderId="6" xfId="4" applyNumberFormat="1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0" fontId="18" fillId="0" borderId="6" xfId="4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0" xfId="4" applyFont="1"/>
    <xf numFmtId="0" fontId="18" fillId="0" borderId="0" xfId="0" applyFont="1" applyBorder="1" applyAlignment="1">
      <alignment horizontal="center" vertical="center" wrapText="1"/>
    </xf>
    <xf numFmtId="0" fontId="15" fillId="0" borderId="0" xfId="7" applyFont="1"/>
    <xf numFmtId="0" fontId="24" fillId="0" borderId="8" xfId="4" applyFont="1" applyFill="1" applyBorder="1" applyAlignment="1">
      <alignment horizontal="left" vertical="center" wrapText="1" indent="1"/>
    </xf>
    <xf numFmtId="0" fontId="26" fillId="0" borderId="9" xfId="4" applyFont="1" applyFill="1" applyBorder="1" applyAlignment="1">
      <alignment horizontal="left" vertical="center" wrapText="1" indent="1"/>
    </xf>
    <xf numFmtId="0" fontId="15" fillId="3" borderId="0" xfId="4" applyFont="1" applyFill="1"/>
    <xf numFmtId="0" fontId="26" fillId="4" borderId="15" xfId="4" applyFont="1" applyFill="1" applyBorder="1" applyAlignment="1">
      <alignment vertical="center" wrapText="1"/>
    </xf>
    <xf numFmtId="0" fontId="26" fillId="4" borderId="16" xfId="4" applyFont="1" applyFill="1" applyBorder="1" applyAlignment="1">
      <alignment vertical="center" wrapText="1"/>
    </xf>
    <xf numFmtId="166" fontId="25" fillId="3" borderId="8" xfId="7" applyNumberFormat="1" applyFont="1" applyFill="1" applyBorder="1" applyAlignment="1">
      <alignment horizontal="center" vertical="center" wrapText="1"/>
    </xf>
    <xf numFmtId="166" fontId="27" fillId="3" borderId="10" xfId="7" applyNumberFormat="1" applyFont="1" applyFill="1" applyBorder="1" applyAlignment="1">
      <alignment horizontal="center" vertical="center" wrapText="1"/>
    </xf>
    <xf numFmtId="166" fontId="25" fillId="2" borderId="8" xfId="7" applyNumberFormat="1" applyFont="1" applyFill="1" applyBorder="1" applyAlignment="1">
      <alignment horizontal="center" vertical="center" wrapText="1"/>
    </xf>
    <xf numFmtId="166" fontId="27" fillId="2" borderId="10" xfId="7" applyNumberFormat="1" applyFont="1" applyFill="1" applyBorder="1" applyAlignment="1">
      <alignment horizontal="center" vertical="center" wrapText="1"/>
    </xf>
    <xf numFmtId="0" fontId="18" fillId="0" borderId="0" xfId="7" applyFont="1" applyFill="1"/>
    <xf numFmtId="166" fontId="46" fillId="2" borderId="8" xfId="4" applyNumberFormat="1" applyFont="1" applyFill="1" applyBorder="1" applyAlignment="1">
      <alignment horizontal="center" vertical="center" wrapText="1"/>
    </xf>
    <xf numFmtId="166" fontId="47" fillId="2" borderId="10" xfId="4" applyNumberFormat="1" applyFont="1" applyFill="1" applyBorder="1" applyAlignment="1">
      <alignment horizontal="center" vertical="center" wrapText="1"/>
    </xf>
    <xf numFmtId="166" fontId="46" fillId="3" borderId="8" xfId="4" applyNumberFormat="1" applyFont="1" applyFill="1" applyBorder="1" applyAlignment="1">
      <alignment horizontal="center" vertical="center" wrapText="1"/>
    </xf>
    <xf numFmtId="166" fontId="47" fillId="3" borderId="10" xfId="4" applyNumberFormat="1" applyFont="1" applyFill="1" applyBorder="1" applyAlignment="1">
      <alignment horizontal="center" vertical="center" wrapText="1"/>
    </xf>
    <xf numFmtId="166" fontId="46" fillId="0" borderId="8" xfId="4" applyNumberFormat="1" applyFont="1" applyFill="1" applyBorder="1" applyAlignment="1">
      <alignment horizontal="center" vertical="center" wrapText="1"/>
    </xf>
    <xf numFmtId="166" fontId="47" fillId="0" borderId="10" xfId="4" applyNumberFormat="1" applyFont="1" applyFill="1" applyBorder="1" applyAlignment="1">
      <alignment horizontal="center" vertical="center" wrapText="1"/>
    </xf>
    <xf numFmtId="166" fontId="47" fillId="3" borderId="9" xfId="4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6" fontId="15" fillId="0" borderId="0" xfId="4" applyNumberFormat="1" applyFont="1" applyAlignment="1">
      <alignment horizontal="left"/>
    </xf>
    <xf numFmtId="167" fontId="40" fillId="2" borderId="7" xfId="4" applyNumberFormat="1" applyFont="1" applyFill="1" applyBorder="1" applyAlignment="1">
      <alignment horizontal="center" vertical="center"/>
    </xf>
    <xf numFmtId="0" fontId="48" fillId="0" borderId="13" xfId="4" applyFont="1" applyFill="1" applyBorder="1" applyAlignment="1">
      <alignment horizontal="center" vertical="center" wrapText="1"/>
    </xf>
    <xf numFmtId="167" fontId="25" fillId="0" borderId="6" xfId="4" applyNumberFormat="1" applyFont="1" applyFill="1" applyBorder="1" applyAlignment="1">
      <alignment horizontal="center" vertical="center"/>
    </xf>
    <xf numFmtId="167" fontId="25" fillId="2" borderId="6" xfId="0" applyNumberFormat="1" applyFont="1" applyFill="1" applyBorder="1" applyAlignment="1">
      <alignment horizontal="center" vertical="center"/>
    </xf>
    <xf numFmtId="167" fontId="25" fillId="3" borderId="6" xfId="0" applyNumberFormat="1" applyFont="1" applyFill="1" applyBorder="1" applyAlignment="1">
      <alignment horizontal="center" vertical="center"/>
    </xf>
    <xf numFmtId="0" fontId="21" fillId="0" borderId="0" xfId="49" applyFont="1" applyBorder="1" applyAlignment="1" applyProtection="1">
      <alignment horizontal="left"/>
      <protection hidden="1"/>
    </xf>
    <xf numFmtId="0" fontId="21" fillId="0" borderId="0" xfId="49" applyFont="1" applyBorder="1" applyAlignment="1" applyProtection="1">
      <alignment horizontal="center"/>
      <protection hidden="1"/>
    </xf>
    <xf numFmtId="0" fontId="15" fillId="0" borderId="0" xfId="9" applyFont="1" applyBorder="1" applyAlignment="1">
      <alignment horizontal="left"/>
    </xf>
    <xf numFmtId="0" fontId="15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167" fontId="25" fillId="0" borderId="7" xfId="4" applyNumberFormat="1" applyFont="1" applyFill="1" applyBorder="1" applyAlignment="1">
      <alignment horizontal="center" vertical="center"/>
    </xf>
    <xf numFmtId="167" fontId="25" fillId="3" borderId="7" xfId="4" applyNumberFormat="1" applyFont="1" applyFill="1" applyBorder="1" applyAlignment="1">
      <alignment horizontal="center" vertical="center"/>
    </xf>
    <xf numFmtId="167" fontId="25" fillId="2" borderId="7" xfId="4" applyNumberFormat="1" applyFont="1" applyFill="1" applyBorder="1" applyAlignment="1">
      <alignment horizontal="center" vertical="center"/>
    </xf>
    <xf numFmtId="167" fontId="49" fillId="3" borderId="6" xfId="4" applyNumberFormat="1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 wrapText="1"/>
    </xf>
    <xf numFmtId="167" fontId="46" fillId="3" borderId="6" xfId="4" applyNumberFormat="1" applyFont="1" applyFill="1" applyBorder="1" applyAlignment="1">
      <alignment horizontal="center" vertical="center"/>
    </xf>
    <xf numFmtId="167" fontId="46" fillId="2" borderId="6" xfId="4" applyNumberFormat="1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 wrapText="1"/>
    </xf>
    <xf numFmtId="166" fontId="25" fillId="2" borderId="6" xfId="9" applyNumberFormat="1" applyFont="1" applyFill="1" applyBorder="1" applyAlignment="1">
      <alignment horizontal="center" vertical="center" wrapText="1"/>
    </xf>
    <xf numFmtId="0" fontId="24" fillId="0" borderId="13" xfId="7" applyFont="1" applyFill="1" applyBorder="1" applyAlignment="1">
      <alignment horizontal="left" vertical="center" wrapText="1" indent="1"/>
    </xf>
    <xf numFmtId="166" fontId="25" fillId="0" borderId="8" xfId="7" applyNumberFormat="1" applyFont="1" applyFill="1" applyBorder="1" applyAlignment="1">
      <alignment horizontal="center" vertical="center" wrapText="1"/>
    </xf>
    <xf numFmtId="0" fontId="26" fillId="0" borderId="9" xfId="7" applyFont="1" applyFill="1" applyBorder="1" applyAlignment="1">
      <alignment horizontal="left" vertical="center" wrapText="1" indent="1"/>
    </xf>
    <xf numFmtId="166" fontId="27" fillId="0" borderId="10" xfId="7" applyNumberFormat="1" applyFont="1" applyFill="1" applyBorder="1" applyAlignment="1">
      <alignment horizontal="center" vertical="center" wrapText="1"/>
    </xf>
    <xf numFmtId="0" fontId="50" fillId="0" borderId="6" xfId="4" applyFont="1" applyFill="1" applyBorder="1" applyAlignment="1">
      <alignment horizontal="center" vertical="center" wrapText="1"/>
    </xf>
    <xf numFmtId="0" fontId="37" fillId="0" borderId="6" xfId="4" applyFont="1" applyFill="1" applyBorder="1" applyAlignment="1">
      <alignment horizontal="center" vertical="center" wrapText="1"/>
    </xf>
    <xf numFmtId="0" fontId="51" fillId="2" borderId="10" xfId="4" applyFont="1" applyFill="1" applyBorder="1" applyAlignment="1">
      <alignment horizontal="center" vertical="center" wrapText="1"/>
    </xf>
    <xf numFmtId="167" fontId="46" fillId="0" borderId="6" xfId="4" applyNumberFormat="1" applyFont="1" applyFill="1" applyBorder="1" applyAlignment="1">
      <alignment horizontal="center" vertical="center"/>
    </xf>
    <xf numFmtId="167" fontId="40" fillId="0" borderId="6" xfId="4" applyNumberFormat="1" applyFont="1" applyFill="1" applyBorder="1" applyAlignment="1">
      <alignment horizontal="center" vertical="center"/>
    </xf>
    <xf numFmtId="167" fontId="40" fillId="0" borderId="6" xfId="4" applyNumberFormat="1" applyFont="1" applyFill="1" applyBorder="1" applyAlignment="1">
      <alignment horizontal="left" vertical="center" wrapText="1" indent="1"/>
    </xf>
    <xf numFmtId="167" fontId="23" fillId="2" borderId="6" xfId="7" applyNumberFormat="1" applyFont="1" applyFill="1" applyBorder="1" applyAlignment="1">
      <alignment horizontal="center" vertical="center"/>
    </xf>
    <xf numFmtId="167" fontId="46" fillId="0" borderId="6" xfId="7" applyNumberFormat="1" applyFont="1" applyFill="1" applyBorder="1" applyAlignment="1">
      <alignment horizontal="center" vertical="center"/>
    </xf>
    <xf numFmtId="167" fontId="46" fillId="2" borderId="6" xfId="7" applyNumberFormat="1" applyFont="1" applyFill="1" applyBorder="1" applyAlignment="1">
      <alignment horizontal="center" vertical="center"/>
    </xf>
    <xf numFmtId="9" fontId="23" fillId="2" borderId="6" xfId="61" applyFont="1" applyFill="1" applyBorder="1" applyAlignment="1">
      <alignment horizontal="center" vertical="center"/>
    </xf>
    <xf numFmtId="0" fontId="51" fillId="0" borderId="0" xfId="7" applyFont="1" applyFill="1" applyBorder="1" applyAlignment="1">
      <alignment vertical="center" wrapText="1"/>
    </xf>
    <xf numFmtId="0" fontId="15" fillId="3" borderId="0" xfId="7" applyFont="1" applyFill="1"/>
    <xf numFmtId="9" fontId="23" fillId="0" borderId="0" xfId="61" applyFont="1" applyFill="1" applyBorder="1" applyAlignment="1">
      <alignment horizontal="center" vertical="center"/>
    </xf>
    <xf numFmtId="166" fontId="46" fillId="3" borderId="14" xfId="7" applyNumberFormat="1" applyFont="1" applyFill="1" applyBorder="1" applyAlignment="1">
      <alignment horizontal="center" vertical="center" wrapText="1"/>
    </xf>
    <xf numFmtId="166" fontId="47" fillId="3" borderId="10" xfId="7" applyNumberFormat="1" applyFont="1" applyFill="1" applyBorder="1" applyAlignment="1">
      <alignment horizontal="center" vertical="center" wrapText="1"/>
    </xf>
    <xf numFmtId="166" fontId="46" fillId="3" borderId="8" xfId="7" applyNumberFormat="1" applyFont="1" applyFill="1" applyBorder="1" applyAlignment="1">
      <alignment horizontal="center" vertical="center" wrapText="1"/>
    </xf>
    <xf numFmtId="166" fontId="46" fillId="2" borderId="8" xfId="7" applyNumberFormat="1" applyFont="1" applyFill="1" applyBorder="1" applyAlignment="1">
      <alignment horizontal="center" vertical="center" wrapText="1"/>
    </xf>
    <xf numFmtId="166" fontId="47" fillId="2" borderId="10" xfId="7" applyNumberFormat="1" applyFont="1" applyFill="1" applyBorder="1" applyAlignment="1">
      <alignment horizontal="center" vertical="center" wrapText="1"/>
    </xf>
    <xf numFmtId="166" fontId="46" fillId="0" borderId="8" xfId="7" applyNumberFormat="1" applyFont="1" applyFill="1" applyBorder="1" applyAlignment="1">
      <alignment horizontal="center" vertical="center" wrapText="1"/>
    </xf>
    <xf numFmtId="166" fontId="47" fillId="0" borderId="10" xfId="7" applyNumberFormat="1" applyFont="1" applyFill="1" applyBorder="1" applyAlignment="1">
      <alignment horizontal="center" vertical="center" wrapText="1"/>
    </xf>
    <xf numFmtId="166" fontId="46" fillId="2" borderId="14" xfId="7" applyNumberFormat="1" applyFont="1" applyFill="1" applyBorder="1" applyAlignment="1">
      <alignment horizontal="center" vertical="center" wrapText="1"/>
    </xf>
    <xf numFmtId="166" fontId="25" fillId="2" borderId="6" xfId="7" applyNumberFormat="1" applyFont="1" applyFill="1" applyBorder="1" applyAlignment="1">
      <alignment horizontal="center" vertical="center" wrapText="1"/>
    </xf>
    <xf numFmtId="166" fontId="25" fillId="2" borderId="8" xfId="0" applyNumberFormat="1" applyFont="1" applyFill="1" applyBorder="1" applyAlignment="1">
      <alignment horizontal="center" vertical="center" wrapText="1"/>
    </xf>
    <xf numFmtId="166" fontId="27" fillId="2" borderId="10" xfId="0" applyNumberFormat="1" applyFont="1" applyFill="1" applyBorder="1" applyAlignment="1">
      <alignment horizontal="center" vertical="center" wrapText="1"/>
    </xf>
    <xf numFmtId="167" fontId="25" fillId="3" borderId="6" xfId="7" applyNumberFormat="1" applyFont="1" applyFill="1" applyBorder="1" applyAlignment="1">
      <alignment horizontal="center" vertical="center"/>
    </xf>
    <xf numFmtId="166" fontId="15" fillId="0" borderId="0" xfId="7" applyNumberFormat="1" applyFont="1"/>
    <xf numFmtId="0" fontId="15" fillId="0" borderId="0" xfId="9" applyFont="1"/>
    <xf numFmtId="0" fontId="52" fillId="0" borderId="0" xfId="8" applyFont="1" applyAlignment="1">
      <alignment horizontal="right" vertical="center"/>
    </xf>
    <xf numFmtId="0" fontId="53" fillId="0" borderId="0" xfId="11" applyFont="1" applyAlignment="1">
      <alignment vertical="center"/>
    </xf>
    <xf numFmtId="0" fontId="52" fillId="0" borderId="0" xfId="8" applyFont="1" applyAlignment="1">
      <alignment vertical="center"/>
    </xf>
    <xf numFmtId="0" fontId="54" fillId="0" borderId="0" xfId="11" applyFont="1" applyAlignment="1">
      <alignment horizontal="center" vertical="center" wrapText="1"/>
    </xf>
    <xf numFmtId="0" fontId="53" fillId="0" borderId="0" xfId="8" applyFont="1" applyAlignment="1">
      <alignment horizontal="right" vertical="center"/>
    </xf>
    <xf numFmtId="0" fontId="53" fillId="0" borderId="0" xfId="8" applyFont="1" applyAlignment="1">
      <alignment vertical="center"/>
    </xf>
    <xf numFmtId="0" fontId="55" fillId="0" borderId="0" xfId="8" applyFont="1" applyAlignment="1">
      <alignment horizontal="center" vertical="center"/>
    </xf>
    <xf numFmtId="0" fontId="55" fillId="0" borderId="0" xfId="11" applyFont="1" applyAlignment="1">
      <alignment vertical="center"/>
    </xf>
    <xf numFmtId="0" fontId="55" fillId="0" borderId="0" xfId="11" applyFont="1" applyBorder="1" applyAlignment="1">
      <alignment vertical="center"/>
    </xf>
    <xf numFmtId="0" fontId="53" fillId="0" borderId="0" xfId="8" applyFont="1" applyBorder="1" applyAlignment="1">
      <alignment vertical="center"/>
    </xf>
    <xf numFmtId="0" fontId="53" fillId="0" borderId="0" xfId="8" applyFont="1" applyAlignment="1">
      <alignment horizontal="right" vertical="center" wrapText="1"/>
    </xf>
    <xf numFmtId="0" fontId="53" fillId="0" borderId="0" xfId="8" applyFont="1" applyAlignment="1">
      <alignment vertical="center" wrapText="1"/>
    </xf>
    <xf numFmtId="0" fontId="53" fillId="0" borderId="1" xfId="1" applyFont="1" applyBorder="1" applyAlignment="1">
      <alignment vertical="center" wrapText="1"/>
    </xf>
    <xf numFmtId="0" fontId="55" fillId="0" borderId="1" xfId="8" applyFont="1" applyFill="1" applyBorder="1" applyAlignment="1">
      <alignment vertical="center" wrapText="1"/>
    </xf>
    <xf numFmtId="0" fontId="53" fillId="0" borderId="21" xfId="1" applyFont="1" applyBorder="1" applyAlignment="1">
      <alignment vertical="center" wrapText="1"/>
    </xf>
    <xf numFmtId="0" fontId="55" fillId="0" borderId="21" xfId="8" applyFont="1" applyFill="1" applyBorder="1" applyAlignment="1">
      <alignment vertical="center" wrapText="1"/>
    </xf>
    <xf numFmtId="0" fontId="55" fillId="0" borderId="0" xfId="11" applyFont="1" applyBorder="1" applyAlignment="1">
      <alignment vertical="center" wrapText="1"/>
    </xf>
    <xf numFmtId="0" fontId="55" fillId="0" borderId="0" xfId="8" applyFont="1" applyBorder="1" applyAlignment="1">
      <alignment vertical="center" wrapText="1"/>
    </xf>
    <xf numFmtId="0" fontId="55" fillId="0" borderId="0" xfId="8" applyFont="1" applyFill="1" applyBorder="1" applyAlignment="1">
      <alignment vertical="center" wrapText="1"/>
    </xf>
    <xf numFmtId="0" fontId="53" fillId="0" borderId="0" xfId="8" applyFont="1" applyBorder="1" applyAlignment="1">
      <alignment vertical="center" wrapText="1"/>
    </xf>
    <xf numFmtId="0" fontId="53" fillId="0" borderId="11" xfId="1" applyFont="1" applyBorder="1" applyAlignment="1">
      <alignment vertical="center" wrapText="1"/>
    </xf>
    <xf numFmtId="0" fontId="53" fillId="0" borderId="0" xfId="8" applyFont="1" applyBorder="1" applyAlignment="1">
      <alignment horizontal="right" vertical="center"/>
    </xf>
    <xf numFmtId="0" fontId="55" fillId="0" borderId="0" xfId="8" applyFont="1" applyBorder="1" applyAlignment="1">
      <alignment horizontal="center" vertical="center"/>
    </xf>
    <xf numFmtId="0" fontId="53" fillId="0" borderId="0" xfId="8" applyFont="1" applyBorder="1" applyAlignment="1">
      <alignment horizontal="right" vertical="center" wrapText="1"/>
    </xf>
    <xf numFmtId="0" fontId="53" fillId="0" borderId="0" xfId="1" applyFont="1" applyBorder="1" applyAlignment="1">
      <alignment vertical="center" wrapText="1"/>
    </xf>
    <xf numFmtId="0" fontId="15" fillId="0" borderId="0" xfId="8" applyBorder="1" applyAlignment="1">
      <alignment vertical="center" wrapText="1"/>
    </xf>
    <xf numFmtId="0" fontId="55" fillId="0" borderId="0" xfId="8" applyFont="1" applyBorder="1" applyAlignment="1">
      <alignment horizontal="center" vertical="center" wrapText="1"/>
    </xf>
    <xf numFmtId="0" fontId="55" fillId="0" borderId="11" xfId="8" applyFont="1" applyFill="1" applyBorder="1" applyAlignment="1">
      <alignment vertical="center" wrapText="1"/>
    </xf>
    <xf numFmtId="0" fontId="15" fillId="0" borderId="0" xfId="7" applyFont="1" applyBorder="1" applyAlignment="1">
      <alignment horizontal="left"/>
    </xf>
    <xf numFmtId="0" fontId="15" fillId="0" borderId="0" xfId="7" applyFont="1" applyBorder="1"/>
    <xf numFmtId="0" fontId="15" fillId="0" borderId="0" xfId="7" applyFont="1" applyBorder="1" applyAlignment="1">
      <alignment vertical="center"/>
    </xf>
    <xf numFmtId="0" fontId="15" fillId="0" borderId="0" xfId="4" applyFont="1" applyAlignment="1">
      <alignment horizontal="left" vertical="center" wrapText="1" indent="1"/>
    </xf>
    <xf numFmtId="0" fontId="18" fillId="0" borderId="13" xfId="4" applyFont="1" applyFill="1" applyBorder="1" applyAlignment="1">
      <alignment horizontal="center" vertical="center" wrapText="1"/>
    </xf>
    <xf numFmtId="0" fontId="23" fillId="0" borderId="7" xfId="7" applyFont="1" applyFill="1" applyBorder="1" applyAlignment="1">
      <alignment horizontal="center" vertical="center" wrapText="1"/>
    </xf>
    <xf numFmtId="0" fontId="18" fillId="0" borderId="0" xfId="0" applyFont="1" applyProtection="1">
      <protection hidden="1"/>
    </xf>
    <xf numFmtId="165" fontId="0" fillId="0" borderId="0" xfId="80" applyFont="1" applyProtection="1">
      <protection hidden="1"/>
    </xf>
    <xf numFmtId="9" fontId="0" fillId="0" borderId="0" xfId="81" applyFont="1" applyAlignment="1">
      <alignment horizontal="center" wrapText="1"/>
    </xf>
    <xf numFmtId="166" fontId="38" fillId="2" borderId="6" xfId="0" applyNumberFormat="1" applyFont="1" applyFill="1" applyBorder="1" applyAlignment="1" applyProtection="1">
      <alignment horizontal="left" vertical="center" wrapText="1"/>
      <protection hidden="1"/>
    </xf>
    <xf numFmtId="4" fontId="38" fillId="2" borderId="6" xfId="80" applyNumberFormat="1" applyFont="1" applyFill="1" applyBorder="1" applyAlignment="1" applyProtection="1">
      <alignment horizontal="right" vertical="center" wrapText="1"/>
      <protection hidden="1"/>
    </xf>
    <xf numFmtId="9" fontId="38" fillId="2" borderId="6" xfId="0" applyNumberFormat="1" applyFont="1" applyFill="1" applyBorder="1" applyAlignment="1">
      <alignment horizontal="right" vertical="center" wrapText="1"/>
    </xf>
    <xf numFmtId="166" fontId="38" fillId="0" borderId="6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6" xfId="80" applyNumberFormat="1" applyFont="1" applyFill="1" applyBorder="1" applyAlignment="1" applyProtection="1">
      <alignment horizontal="right" vertical="center" wrapText="1"/>
      <protection hidden="1"/>
    </xf>
    <xf numFmtId="9" fontId="38" fillId="0" borderId="6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hidden="1"/>
    </xf>
    <xf numFmtId="165" fontId="16" fillId="0" borderId="0" xfId="80" applyFont="1" applyProtection="1">
      <protection hidden="1"/>
    </xf>
    <xf numFmtId="9" fontId="0" fillId="0" borderId="0" xfId="81" applyFont="1"/>
    <xf numFmtId="0" fontId="23" fillId="0" borderId="7" xfId="9" applyFont="1" applyFill="1" applyBorder="1" applyAlignment="1">
      <alignment horizontal="center" vertical="center" wrapText="1"/>
    </xf>
    <xf numFmtId="0" fontId="38" fillId="2" borderId="8" xfId="9" applyFont="1" applyFill="1" applyBorder="1" applyAlignment="1">
      <alignment horizontal="left" vertical="center" wrapText="1" indent="1"/>
    </xf>
    <xf numFmtId="0" fontId="50" fillId="2" borderId="9" xfId="9" applyFont="1" applyFill="1" applyBorder="1" applyAlignment="1">
      <alignment horizontal="left" vertical="center" wrapText="1" indent="1"/>
    </xf>
    <xf numFmtId="0" fontId="38" fillId="3" borderId="8" xfId="9" applyFont="1" applyFill="1" applyBorder="1" applyAlignment="1">
      <alignment horizontal="left" vertical="center" wrapText="1" indent="1"/>
    </xf>
    <xf numFmtId="0" fontId="50" fillId="3" borderId="9" xfId="9" applyFont="1" applyFill="1" applyBorder="1" applyAlignment="1">
      <alignment horizontal="left" vertical="center" wrapText="1" inden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51" fillId="0" borderId="10" xfId="4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0" fontId="26" fillId="5" borderId="19" xfId="4" applyFont="1" applyFill="1" applyBorder="1" applyAlignment="1">
      <alignment vertical="center" wrapText="1"/>
    </xf>
    <xf numFmtId="0" fontId="24" fillId="5" borderId="8" xfId="7" applyFont="1" applyFill="1" applyBorder="1" applyAlignment="1">
      <alignment horizontal="left" vertical="center" wrapText="1" indent="1"/>
    </xf>
    <xf numFmtId="166" fontId="25" fillId="5" borderId="8" xfId="7" applyNumberFormat="1" applyFont="1" applyFill="1" applyBorder="1" applyAlignment="1">
      <alignment horizontal="center" vertical="center" wrapText="1"/>
    </xf>
    <xf numFmtId="0" fontId="24" fillId="5" borderId="22" xfId="4" applyFont="1" applyFill="1" applyBorder="1" applyAlignment="1">
      <alignment vertical="top" wrapText="1"/>
    </xf>
    <xf numFmtId="0" fontId="26" fillId="5" borderId="9" xfId="7" applyFont="1" applyFill="1" applyBorder="1" applyAlignment="1">
      <alignment horizontal="left" vertical="center" wrapText="1" indent="1"/>
    </xf>
    <xf numFmtId="166" fontId="27" fillId="5" borderId="10" xfId="7" applyNumberFormat="1" applyFont="1" applyFill="1" applyBorder="1" applyAlignment="1">
      <alignment horizontal="center" vertical="center" wrapText="1"/>
    </xf>
    <xf numFmtId="0" fontId="56" fillId="0" borderId="0" xfId="8" applyFont="1" applyAlignment="1">
      <alignment horizontal="right" vertical="center"/>
    </xf>
    <xf numFmtId="0" fontId="24" fillId="3" borderId="13" xfId="9" applyFont="1" applyFill="1" applyBorder="1" applyAlignment="1">
      <alignment horizontal="center" vertical="center" wrapText="1"/>
    </xf>
    <xf numFmtId="0" fontId="24" fillId="3" borderId="10" xfId="9" applyFont="1" applyFill="1" applyBorder="1" applyAlignment="1">
      <alignment horizontal="center" vertical="center" wrapText="1"/>
    </xf>
    <xf numFmtId="0" fontId="23" fillId="0" borderId="15" xfId="9" applyFont="1" applyFill="1" applyBorder="1" applyAlignment="1">
      <alignment horizontal="center" vertical="center" wrapText="1"/>
    </xf>
    <xf numFmtId="0" fontId="23" fillId="0" borderId="7" xfId="9" applyFont="1" applyFill="1" applyBorder="1" applyAlignment="1">
      <alignment horizontal="center" vertical="center" wrapText="1"/>
    </xf>
    <xf numFmtId="0" fontId="23" fillId="0" borderId="16" xfId="9" applyFont="1" applyFill="1" applyBorder="1" applyAlignment="1">
      <alignment horizontal="center" vertical="center" wrapText="1"/>
    </xf>
    <xf numFmtId="0" fontId="24" fillId="2" borderId="19" xfId="9" applyFont="1" applyFill="1" applyBorder="1" applyAlignment="1">
      <alignment horizontal="left" vertical="center" wrapText="1" indent="1"/>
    </xf>
    <xf numFmtId="0" fontId="24" fillId="2" borderId="20" xfId="9" applyFont="1" applyFill="1" applyBorder="1" applyAlignment="1">
      <alignment horizontal="left" vertical="center" wrapText="1" indent="1"/>
    </xf>
    <xf numFmtId="0" fontId="24" fillId="2" borderId="22" xfId="9" applyFont="1" applyFill="1" applyBorder="1" applyAlignment="1">
      <alignment horizontal="left" vertical="center" wrapText="1" indent="1"/>
    </xf>
    <xf numFmtId="0" fontId="24" fillId="2" borderId="17" xfId="9" applyFont="1" applyFill="1" applyBorder="1" applyAlignment="1">
      <alignment horizontal="left" vertical="center" wrapText="1" indent="1"/>
    </xf>
    <xf numFmtId="0" fontId="24" fillId="2" borderId="6" xfId="9" applyFont="1" applyFill="1" applyBorder="1" applyAlignment="1">
      <alignment horizontal="left" vertical="center" wrapText="1" indent="1"/>
    </xf>
    <xf numFmtId="0" fontId="24" fillId="3" borderId="19" xfId="9" applyFont="1" applyFill="1" applyBorder="1" applyAlignment="1">
      <alignment horizontal="left" vertical="center" wrapText="1" indent="1"/>
    </xf>
    <xf numFmtId="0" fontId="24" fillId="3" borderId="20" xfId="9" applyFont="1" applyFill="1" applyBorder="1" applyAlignment="1">
      <alignment horizontal="left" vertical="center" wrapText="1" indent="1"/>
    </xf>
    <xf numFmtId="0" fontId="24" fillId="3" borderId="22" xfId="9" applyFont="1" applyFill="1" applyBorder="1" applyAlignment="1">
      <alignment horizontal="left" vertical="center" wrapText="1" indent="1"/>
    </xf>
    <xf numFmtId="0" fontId="24" fillId="3" borderId="17" xfId="9" applyFont="1" applyFill="1" applyBorder="1" applyAlignment="1">
      <alignment horizontal="left" vertical="center" wrapText="1" indent="1"/>
    </xf>
    <xf numFmtId="0" fontId="24" fillId="2" borderId="13" xfId="9" applyFont="1" applyFill="1" applyBorder="1" applyAlignment="1">
      <alignment horizontal="center" vertical="center" wrapText="1"/>
    </xf>
    <xf numFmtId="0" fontId="24" fillId="2" borderId="10" xfId="9" applyFont="1" applyFill="1" applyBorder="1" applyAlignment="1">
      <alignment horizontal="center" vertical="center" wrapText="1"/>
    </xf>
    <xf numFmtId="166" fontId="27" fillId="2" borderId="23" xfId="9" applyNumberFormat="1" applyFont="1" applyFill="1" applyBorder="1" applyAlignment="1">
      <alignment horizontal="center" vertical="center" wrapText="1"/>
    </xf>
    <xf numFmtId="166" fontId="27" fillId="2" borderId="24" xfId="9" applyNumberFormat="1" applyFont="1" applyFill="1" applyBorder="1" applyAlignment="1">
      <alignment horizontal="center" vertical="center" wrapText="1"/>
    </xf>
    <xf numFmtId="166" fontId="27" fillId="2" borderId="25" xfId="9" applyNumberFormat="1" applyFont="1" applyFill="1" applyBorder="1" applyAlignment="1">
      <alignment horizontal="center" vertical="center" wrapText="1"/>
    </xf>
    <xf numFmtId="166" fontId="27" fillId="2" borderId="23" xfId="4" applyNumberFormat="1" applyFont="1" applyFill="1" applyBorder="1" applyAlignment="1">
      <alignment horizontal="center" vertical="center" wrapText="1"/>
    </xf>
    <xf numFmtId="166" fontId="27" fillId="2" borderId="24" xfId="4" applyNumberFormat="1" applyFont="1" applyFill="1" applyBorder="1" applyAlignment="1">
      <alignment horizontal="center" vertical="center" wrapText="1"/>
    </xf>
    <xf numFmtId="166" fontId="27" fillId="2" borderId="25" xfId="4" applyNumberFormat="1" applyFont="1" applyFill="1" applyBorder="1" applyAlignment="1">
      <alignment horizontal="center" vertical="center" wrapText="1"/>
    </xf>
    <xf numFmtId="0" fontId="37" fillId="2" borderId="6" xfId="9" applyFont="1" applyFill="1" applyBorder="1" applyAlignment="1">
      <alignment horizontal="center" vertical="center" textRotation="90" wrapText="1"/>
    </xf>
    <xf numFmtId="0" fontId="15" fillId="0" borderId="0" xfId="9" applyAlignment="1">
      <alignment horizontal="left" vertical="center" wrapText="1" indent="1"/>
    </xf>
    <xf numFmtId="0" fontId="15" fillId="0" borderId="0" xfId="9" applyFont="1" applyAlignment="1">
      <alignment horizontal="left" vertical="center" wrapText="1" indent="1"/>
    </xf>
    <xf numFmtId="0" fontId="23" fillId="0" borderId="15" xfId="9" applyFont="1" applyBorder="1" applyAlignment="1">
      <alignment horizontal="center" vertical="center" wrapText="1"/>
    </xf>
    <xf numFmtId="0" fontId="23" fillId="0" borderId="16" xfId="9" applyFont="1" applyBorder="1" applyAlignment="1">
      <alignment horizontal="center" vertical="center" wrapText="1"/>
    </xf>
    <xf numFmtId="0" fontId="23" fillId="0" borderId="7" xfId="9" applyFont="1" applyBorder="1" applyAlignment="1">
      <alignment horizontal="center" vertical="center" wrapText="1"/>
    </xf>
    <xf numFmtId="166" fontId="25" fillId="2" borderId="18" xfId="9" applyNumberFormat="1" applyFont="1" applyFill="1" applyBorder="1" applyAlignment="1">
      <alignment horizontal="center" vertical="center" wrapText="1"/>
    </xf>
    <xf numFmtId="166" fontId="25" fillId="2" borderId="26" xfId="9" applyNumberFormat="1" applyFont="1" applyFill="1" applyBorder="1" applyAlignment="1">
      <alignment horizontal="center" vertical="center" wrapText="1"/>
    </xf>
    <xf numFmtId="166" fontId="25" fillId="2" borderId="14" xfId="9" applyNumberFormat="1" applyFont="1" applyFill="1" applyBorder="1" applyAlignment="1">
      <alignment horizontal="center" vertical="center" wrapText="1"/>
    </xf>
    <xf numFmtId="166" fontId="25" fillId="2" borderId="18" xfId="4" applyNumberFormat="1" applyFont="1" applyFill="1" applyBorder="1" applyAlignment="1">
      <alignment horizontal="center" vertical="center" wrapText="1"/>
    </xf>
    <xf numFmtId="166" fontId="25" fillId="2" borderId="26" xfId="4" applyNumberFormat="1" applyFont="1" applyFill="1" applyBorder="1" applyAlignment="1">
      <alignment horizontal="center" vertical="center" wrapText="1"/>
    </xf>
    <xf numFmtId="166" fontId="25" fillId="2" borderId="14" xfId="4" applyNumberFormat="1" applyFont="1" applyFill="1" applyBorder="1" applyAlignment="1">
      <alignment horizontal="center" vertical="center" wrapText="1"/>
    </xf>
    <xf numFmtId="0" fontId="50" fillId="2" borderId="6" xfId="9" applyFont="1" applyFill="1" applyBorder="1" applyAlignment="1">
      <alignment horizontal="center" vertical="center" textRotation="90" wrapText="1"/>
    </xf>
    <xf numFmtId="0" fontId="38" fillId="2" borderId="20" xfId="9" applyFont="1" applyFill="1" applyBorder="1" applyAlignment="1">
      <alignment horizontal="left" vertical="center" wrapText="1" indent="1"/>
    </xf>
    <xf numFmtId="0" fontId="38" fillId="2" borderId="22" xfId="9" applyFont="1" applyFill="1" applyBorder="1" applyAlignment="1">
      <alignment horizontal="left" vertical="center" wrapText="1" indent="1"/>
    </xf>
    <xf numFmtId="0" fontId="38" fillId="2" borderId="17" xfId="9" applyFont="1" applyFill="1" applyBorder="1" applyAlignment="1">
      <alignment horizontal="left" vertical="center" wrapText="1" indent="1"/>
    </xf>
    <xf numFmtId="0" fontId="38" fillId="2" borderId="13" xfId="9" applyFont="1" applyFill="1" applyBorder="1" applyAlignment="1">
      <alignment horizontal="center" vertical="center" wrapText="1"/>
    </xf>
    <xf numFmtId="0" fontId="38" fillId="2" borderId="10" xfId="9" applyFont="1" applyFill="1" applyBorder="1" applyAlignment="1">
      <alignment horizontal="center" vertical="center" wrapText="1"/>
    </xf>
    <xf numFmtId="0" fontId="38" fillId="3" borderId="19" xfId="9" applyFont="1" applyFill="1" applyBorder="1" applyAlignment="1">
      <alignment horizontal="left" vertical="center" wrapText="1" indent="1"/>
    </xf>
    <xf numFmtId="0" fontId="38" fillId="3" borderId="20" xfId="9" applyFont="1" applyFill="1" applyBorder="1" applyAlignment="1">
      <alignment horizontal="left" vertical="center" wrapText="1" indent="1"/>
    </xf>
    <xf numFmtId="0" fontId="38" fillId="3" borderId="22" xfId="9" applyFont="1" applyFill="1" applyBorder="1" applyAlignment="1">
      <alignment horizontal="left" vertical="center" wrapText="1" indent="1"/>
    </xf>
    <xf numFmtId="0" fontId="38" fillId="3" borderId="17" xfId="9" applyFont="1" applyFill="1" applyBorder="1" applyAlignment="1">
      <alignment horizontal="left" vertical="center" wrapText="1" indent="1"/>
    </xf>
    <xf numFmtId="0" fontId="38" fillId="3" borderId="13" xfId="9" applyFont="1" applyFill="1" applyBorder="1" applyAlignment="1">
      <alignment horizontal="center" vertical="center" wrapText="1"/>
    </xf>
    <xf numFmtId="0" fontId="38" fillId="3" borderId="10" xfId="9" applyFont="1" applyFill="1" applyBorder="1" applyAlignment="1">
      <alignment horizontal="center" vertical="center" wrapText="1"/>
    </xf>
    <xf numFmtId="0" fontId="24" fillId="2" borderId="19" xfId="4" applyFont="1" applyFill="1" applyBorder="1" applyAlignment="1">
      <alignment horizontal="left" vertical="center" wrapText="1" indent="1"/>
    </xf>
    <xf numFmtId="0" fontId="24" fillId="2" borderId="28" xfId="4" applyFont="1" applyFill="1" applyBorder="1" applyAlignment="1">
      <alignment horizontal="left" vertical="center" wrapText="1" indent="1"/>
    </xf>
    <xf numFmtId="0" fontId="24" fillId="2" borderId="22" xfId="4" applyFont="1" applyFill="1" applyBorder="1" applyAlignment="1">
      <alignment horizontal="left" vertical="center" wrapText="1" indent="1"/>
    </xf>
    <xf numFmtId="0" fontId="24" fillId="2" borderId="5" xfId="4" applyFont="1" applyFill="1" applyBorder="1" applyAlignment="1">
      <alignment horizontal="left" vertical="center" wrapText="1" indent="1"/>
    </xf>
    <xf numFmtId="0" fontId="24" fillId="2" borderId="15" xfId="4" applyFont="1" applyFill="1" applyBorder="1" applyAlignment="1">
      <alignment horizontal="left" vertical="center" wrapText="1" indent="1"/>
    </xf>
    <xf numFmtId="0" fontId="24" fillId="2" borderId="16" xfId="4" applyFont="1" applyFill="1" applyBorder="1" applyAlignment="1">
      <alignment horizontal="left" vertical="center" wrapText="1" indent="1"/>
    </xf>
    <xf numFmtId="0" fontId="24" fillId="2" borderId="7" xfId="4" applyFont="1" applyFill="1" applyBorder="1" applyAlignment="1">
      <alignment horizontal="left" vertical="center" wrapText="1" indent="1"/>
    </xf>
    <xf numFmtId="0" fontId="24" fillId="3" borderId="22" xfId="4" applyFont="1" applyFill="1" applyBorder="1" applyAlignment="1">
      <alignment horizontal="left" vertical="center" wrapText="1" indent="1"/>
    </xf>
    <xf numFmtId="0" fontId="24" fillId="3" borderId="5" xfId="4" applyFont="1" applyFill="1" applyBorder="1" applyAlignment="1">
      <alignment horizontal="left" vertical="center" wrapText="1" indent="1"/>
    </xf>
    <xf numFmtId="0" fontId="24" fillId="3" borderId="15" xfId="4" applyFont="1" applyFill="1" applyBorder="1" applyAlignment="1">
      <alignment horizontal="left" vertical="center" wrapText="1" indent="1"/>
    </xf>
    <xf numFmtId="0" fontId="24" fillId="3" borderId="16" xfId="4" applyFont="1" applyFill="1" applyBorder="1" applyAlignment="1">
      <alignment horizontal="left" vertical="center" wrapText="1" indent="1"/>
    </xf>
    <xf numFmtId="0" fontId="24" fillId="3" borderId="7" xfId="4" applyFont="1" applyFill="1" applyBorder="1" applyAlignment="1">
      <alignment horizontal="left" vertical="center" wrapText="1" indent="1"/>
    </xf>
    <xf numFmtId="0" fontId="26" fillId="4" borderId="27" xfId="4" applyFont="1" applyFill="1" applyBorder="1" applyAlignment="1">
      <alignment horizontal="left" vertical="center" wrapText="1"/>
    </xf>
    <xf numFmtId="0" fontId="26" fillId="4" borderId="0" xfId="4" applyFont="1" applyFill="1" applyBorder="1" applyAlignment="1">
      <alignment horizontal="left" vertical="center" wrapText="1"/>
    </xf>
    <xf numFmtId="0" fontId="24" fillId="2" borderId="20" xfId="4" applyFont="1" applyFill="1" applyBorder="1" applyAlignment="1">
      <alignment horizontal="left" vertical="center" wrapText="1" indent="1"/>
    </xf>
    <xf numFmtId="0" fontId="24" fillId="2" borderId="27" xfId="4" applyFont="1" applyFill="1" applyBorder="1" applyAlignment="1">
      <alignment horizontal="left" vertical="center" wrapText="1" indent="1"/>
    </xf>
    <xf numFmtId="0" fontId="24" fillId="2" borderId="0" xfId="4" applyFont="1" applyFill="1" applyBorder="1" applyAlignment="1">
      <alignment horizontal="left" vertical="center" wrapText="1" indent="1"/>
    </xf>
    <xf numFmtId="0" fontId="24" fillId="2" borderId="29" xfId="4" applyFont="1" applyFill="1" applyBorder="1" applyAlignment="1">
      <alignment horizontal="left" vertical="center" wrapText="1" indent="1"/>
    </xf>
    <xf numFmtId="0" fontId="24" fillId="2" borderId="17" xfId="4" applyFont="1" applyFill="1" applyBorder="1" applyAlignment="1">
      <alignment horizontal="left" vertical="center" wrapText="1" indent="1"/>
    </xf>
    <xf numFmtId="0" fontId="23" fillId="0" borderId="15" xfId="4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0" fontId="23" fillId="0" borderId="16" xfId="4" applyFont="1" applyFill="1" applyBorder="1" applyAlignment="1">
      <alignment horizontal="center" vertical="center" wrapText="1"/>
    </xf>
    <xf numFmtId="0" fontId="24" fillId="2" borderId="6" xfId="4" applyFont="1" applyFill="1" applyBorder="1" applyAlignment="1">
      <alignment horizontal="center" vertical="center" wrapText="1"/>
    </xf>
    <xf numFmtId="0" fontId="24" fillId="2" borderId="15" xfId="4" applyFont="1" applyFill="1" applyBorder="1" applyAlignment="1">
      <alignment horizontal="left" vertical="center" wrapText="1"/>
    </xf>
    <xf numFmtId="0" fontId="24" fillId="2" borderId="7" xfId="4" applyFont="1" applyFill="1" applyBorder="1" applyAlignment="1">
      <alignment horizontal="left" vertical="center" wrapText="1"/>
    </xf>
    <xf numFmtId="0" fontId="24" fillId="2" borderId="6" xfId="4" applyFont="1" applyFill="1" applyBorder="1" applyAlignment="1">
      <alignment horizontal="left" vertical="center" wrapText="1" indent="1"/>
    </xf>
    <xf numFmtId="0" fontId="24" fillId="3" borderId="6" xfId="4" applyFont="1" applyFill="1" applyBorder="1" applyAlignment="1">
      <alignment horizontal="left" vertical="center" wrapText="1" indent="1"/>
    </xf>
    <xf numFmtId="167" fontId="24" fillId="2" borderId="6" xfId="4" applyNumberFormat="1" applyFont="1" applyFill="1" applyBorder="1" applyAlignment="1">
      <alignment horizontal="left" vertical="center" wrapText="1" indent="1"/>
    </xf>
    <xf numFmtId="167" fontId="24" fillId="2" borderId="15" xfId="4" applyNumberFormat="1" applyFont="1" applyFill="1" applyBorder="1" applyAlignment="1">
      <alignment horizontal="left" vertical="center" wrapText="1"/>
    </xf>
    <xf numFmtId="167" fontId="24" fillId="2" borderId="7" xfId="4" applyNumberFormat="1" applyFont="1" applyFill="1" applyBorder="1" applyAlignment="1">
      <alignment horizontal="left" vertical="center" wrapText="1"/>
    </xf>
    <xf numFmtId="0" fontId="38" fillId="0" borderId="6" xfId="4" applyFont="1" applyFill="1" applyBorder="1" applyAlignment="1">
      <alignment horizontal="center" vertical="center" wrapText="1"/>
    </xf>
    <xf numFmtId="167" fontId="24" fillId="3" borderId="6" xfId="4" applyNumberFormat="1" applyFont="1" applyFill="1" applyBorder="1" applyAlignment="1">
      <alignment horizontal="left" vertical="center" wrapText="1" indent="1"/>
    </xf>
    <xf numFmtId="0" fontId="26" fillId="3" borderId="6" xfId="10" applyFont="1" applyFill="1" applyBorder="1" applyAlignment="1">
      <alignment horizontal="left" vertical="center" wrapText="1" indent="1"/>
    </xf>
    <xf numFmtId="0" fontId="24" fillId="3" borderId="13" xfId="4" applyFont="1" applyFill="1" applyBorder="1" applyAlignment="1">
      <alignment horizontal="center" vertical="center" wrapText="1"/>
    </xf>
    <xf numFmtId="0" fontId="24" fillId="3" borderId="10" xfId="4" applyFont="1" applyFill="1" applyBorder="1" applyAlignment="1">
      <alignment horizontal="center" vertical="center" wrapText="1"/>
    </xf>
    <xf numFmtId="0" fontId="37" fillId="0" borderId="6" xfId="10" applyFont="1" applyBorder="1" applyAlignment="1">
      <alignment horizontal="center" vertical="center" textRotation="90" wrapText="1"/>
    </xf>
    <xf numFmtId="0" fontId="24" fillId="2" borderId="6" xfId="10" applyFont="1" applyFill="1" applyBorder="1" applyAlignment="1">
      <alignment horizontal="left" vertical="center" wrapText="1" indent="1"/>
    </xf>
    <xf numFmtId="0" fontId="24" fillId="2" borderId="13" xfId="4" applyFont="1" applyFill="1" applyBorder="1" applyAlignment="1">
      <alignment horizontal="center" vertical="center" wrapText="1"/>
    </xf>
    <xf numFmtId="0" fontId="24" fillId="2" borderId="10" xfId="4" applyFont="1" applyFill="1" applyBorder="1" applyAlignment="1">
      <alignment horizontal="center" vertical="center" wrapText="1"/>
    </xf>
    <xf numFmtId="0" fontId="26" fillId="2" borderId="6" xfId="10" applyFont="1" applyFill="1" applyBorder="1" applyAlignment="1">
      <alignment horizontal="left" vertical="center" wrapText="1" indent="1"/>
    </xf>
    <xf numFmtId="0" fontId="23" fillId="0" borderId="13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6" fillId="3" borderId="19" xfId="4" applyFont="1" applyFill="1" applyBorder="1" applyAlignment="1">
      <alignment horizontal="left" vertical="center" wrapText="1" indent="1"/>
    </xf>
    <xf numFmtId="0" fontId="26" fillId="3" borderId="20" xfId="4" applyFont="1" applyFill="1" applyBorder="1" applyAlignment="1">
      <alignment horizontal="left" vertical="center" wrapText="1" indent="1"/>
    </xf>
    <xf numFmtId="0" fontId="26" fillId="3" borderId="22" xfId="4" applyFont="1" applyFill="1" applyBorder="1" applyAlignment="1">
      <alignment horizontal="left" vertical="center" wrapText="1" indent="1"/>
    </xf>
    <xf numFmtId="0" fontId="26" fillId="3" borderId="17" xfId="4" applyFont="1" applyFill="1" applyBorder="1" applyAlignment="1">
      <alignment horizontal="left" vertical="center" wrapText="1" indent="1"/>
    </xf>
    <xf numFmtId="0" fontId="37" fillId="2" borderId="6" xfId="4" applyFont="1" applyFill="1" applyBorder="1" applyAlignment="1">
      <alignment horizontal="center" vertical="center" textRotation="90" wrapText="1"/>
    </xf>
    <xf numFmtId="0" fontId="15" fillId="0" borderId="0" xfId="4" applyAlignment="1">
      <alignment horizontal="left" vertical="center" wrapText="1" indent="1"/>
    </xf>
    <xf numFmtId="0" fontId="15" fillId="0" borderId="0" xfId="4" applyFont="1" applyAlignment="1">
      <alignment horizontal="left" vertical="center" wrapText="1" indent="1"/>
    </xf>
    <xf numFmtId="0" fontId="23" fillId="0" borderId="6" xfId="4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2" borderId="19" xfId="4" applyFont="1" applyFill="1" applyBorder="1" applyAlignment="1">
      <alignment horizontal="left" vertical="center" wrapText="1" indent="1"/>
    </xf>
    <xf numFmtId="0" fontId="37" fillId="0" borderId="6" xfId="4" applyFont="1" applyFill="1" applyBorder="1" applyAlignment="1">
      <alignment horizontal="center" vertical="center" textRotation="90" wrapText="1"/>
    </xf>
    <xf numFmtId="0" fontId="24" fillId="0" borderId="13" xfId="4" applyFont="1" applyFill="1" applyBorder="1" applyAlignment="1">
      <alignment horizontal="center" vertical="center" wrapText="1"/>
    </xf>
    <xf numFmtId="0" fontId="24" fillId="0" borderId="10" xfId="4" applyFont="1" applyFill="1" applyBorder="1" applyAlignment="1">
      <alignment horizontal="center" vertical="center" wrapText="1"/>
    </xf>
    <xf numFmtId="0" fontId="26" fillId="0" borderId="19" xfId="4" applyFont="1" applyFill="1" applyBorder="1" applyAlignment="1">
      <alignment horizontal="left" vertical="center" wrapText="1"/>
    </xf>
    <xf numFmtId="0" fontId="26" fillId="0" borderId="20" xfId="4" applyFont="1" applyFill="1" applyBorder="1" applyAlignment="1">
      <alignment horizontal="left" vertical="center" wrapText="1"/>
    </xf>
    <xf numFmtId="0" fontId="24" fillId="0" borderId="22" xfId="4" applyFont="1" applyFill="1" applyBorder="1" applyAlignment="1">
      <alignment horizontal="left" vertical="top" wrapText="1"/>
    </xf>
    <xf numFmtId="0" fontId="24" fillId="0" borderId="17" xfId="4" applyFont="1" applyFill="1" applyBorder="1" applyAlignment="1">
      <alignment horizontal="left" vertical="top" wrapText="1"/>
    </xf>
    <xf numFmtId="0" fontId="38" fillId="0" borderId="15" xfId="4" applyFont="1" applyFill="1" applyBorder="1" applyAlignment="1">
      <alignment horizontal="center" vertical="center" wrapText="1"/>
    </xf>
    <xf numFmtId="0" fontId="38" fillId="0" borderId="16" xfId="4" applyFont="1" applyFill="1" applyBorder="1" applyAlignment="1">
      <alignment horizontal="center" vertical="center" wrapText="1"/>
    </xf>
    <xf numFmtId="0" fontId="38" fillId="0" borderId="7" xfId="4" applyFont="1" applyFill="1" applyBorder="1" applyAlignment="1">
      <alignment horizontal="center" vertical="center" wrapText="1"/>
    </xf>
    <xf numFmtId="0" fontId="26" fillId="4" borderId="15" xfId="4" applyFont="1" applyFill="1" applyBorder="1" applyAlignment="1">
      <alignment horizontal="left" vertical="center" wrapText="1"/>
    </xf>
    <xf numFmtId="0" fontId="26" fillId="4" borderId="16" xfId="4" applyFont="1" applyFill="1" applyBorder="1" applyAlignment="1">
      <alignment horizontal="left" vertical="center" wrapText="1"/>
    </xf>
    <xf numFmtId="0" fontId="24" fillId="0" borderId="6" xfId="4" applyFont="1" applyFill="1" applyBorder="1" applyAlignment="1">
      <alignment horizontal="left" vertical="center" wrapText="1" indent="1"/>
    </xf>
    <xf numFmtId="0" fontId="23" fillId="0" borderId="19" xfId="4" applyFont="1" applyBorder="1" applyAlignment="1">
      <alignment horizontal="center" vertical="center" wrapText="1"/>
    </xf>
    <xf numFmtId="0" fontId="23" fillId="0" borderId="28" xfId="4" applyFont="1" applyBorder="1" applyAlignment="1">
      <alignment horizontal="center" vertical="center" wrapText="1"/>
    </xf>
    <xf numFmtId="0" fontId="23" fillId="0" borderId="20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23" fillId="0" borderId="17" xfId="4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8" fillId="2" borderId="15" xfId="4" applyFont="1" applyFill="1" applyBorder="1" applyAlignment="1">
      <alignment horizontal="left" vertical="center" wrapText="1"/>
    </xf>
    <xf numFmtId="0" fontId="28" fillId="2" borderId="1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 indent="1"/>
    </xf>
    <xf numFmtId="0" fontId="28" fillId="3" borderId="15" xfId="4" applyFont="1" applyFill="1" applyBorder="1" applyAlignment="1">
      <alignment horizontal="left" vertical="center" wrapText="1" indent="1"/>
    </xf>
    <xf numFmtId="0" fontId="28" fillId="3" borderId="16" xfId="4" applyFont="1" applyFill="1" applyBorder="1" applyAlignment="1">
      <alignment horizontal="left" vertical="center" wrapText="1" indent="1"/>
    </xf>
    <xf numFmtId="0" fontId="28" fillId="3" borderId="7" xfId="4" applyFont="1" applyFill="1" applyBorder="1" applyAlignment="1">
      <alignment horizontal="left" vertical="center" wrapText="1" indent="1"/>
    </xf>
    <xf numFmtId="0" fontId="28" fillId="2" borderId="15" xfId="4" applyFont="1" applyFill="1" applyBorder="1" applyAlignment="1">
      <alignment horizontal="left" vertical="center" wrapText="1" indent="1"/>
    </xf>
    <xf numFmtId="0" fontId="28" fillId="2" borderId="16" xfId="4" applyFont="1" applyFill="1" applyBorder="1" applyAlignment="1">
      <alignment horizontal="left" vertical="center" wrapText="1" indent="1"/>
    </xf>
    <xf numFmtId="0" fontId="28" fillId="2" borderId="7" xfId="4" applyFont="1" applyFill="1" applyBorder="1" applyAlignment="1">
      <alignment horizontal="left" vertical="center" wrapText="1" indent="1"/>
    </xf>
    <xf numFmtId="0" fontId="38" fillId="0" borderId="19" xfId="4" applyFont="1" applyFill="1" applyBorder="1" applyAlignment="1">
      <alignment horizontal="center" vertical="center" wrapText="1"/>
    </xf>
    <xf numFmtId="0" fontId="38" fillId="0" borderId="28" xfId="4" applyFont="1" applyFill="1" applyBorder="1" applyAlignment="1">
      <alignment horizontal="center" vertical="center" wrapText="1"/>
    </xf>
    <xf numFmtId="0" fontId="38" fillId="0" borderId="20" xfId="4" applyFont="1" applyFill="1" applyBorder="1" applyAlignment="1">
      <alignment horizontal="center" vertical="center" wrapText="1"/>
    </xf>
    <xf numFmtId="0" fontId="26" fillId="4" borderId="6" xfId="4" applyFont="1" applyFill="1" applyBorder="1" applyAlignment="1">
      <alignment horizontal="left" vertical="center" wrapText="1"/>
    </xf>
    <xf numFmtId="0" fontId="28" fillId="3" borderId="6" xfId="4" applyFont="1" applyFill="1" applyBorder="1" applyAlignment="1">
      <alignment horizontal="left" vertical="center" wrapText="1" indent="1"/>
    </xf>
    <xf numFmtId="167" fontId="23" fillId="2" borderId="6" xfId="4" applyNumberFormat="1" applyFont="1" applyFill="1" applyBorder="1" applyAlignment="1">
      <alignment horizontal="left" vertical="center" wrapText="1" indent="1"/>
    </xf>
    <xf numFmtId="0" fontId="24" fillId="0" borderId="15" xfId="4" applyFont="1" applyFill="1" applyBorder="1" applyAlignment="1">
      <alignment horizontal="center" vertical="center" wrapText="1"/>
    </xf>
    <xf numFmtId="0" fontId="24" fillId="0" borderId="16" xfId="4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horizontal="center" vertical="center" wrapText="1"/>
    </xf>
    <xf numFmtId="0" fontId="18" fillId="0" borderId="13" xfId="4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24" fillId="3" borderId="19" xfId="7" applyFont="1" applyFill="1" applyBorder="1" applyAlignment="1">
      <alignment horizontal="left" vertical="center" wrapText="1" indent="1"/>
    </xf>
    <xf numFmtId="0" fontId="24" fillId="3" borderId="20" xfId="7" applyFont="1" applyFill="1" applyBorder="1" applyAlignment="1">
      <alignment horizontal="left" vertical="center" wrapText="1" indent="1"/>
    </xf>
    <xf numFmtId="0" fontId="24" fillId="3" borderId="22" xfId="7" applyFont="1" applyFill="1" applyBorder="1" applyAlignment="1">
      <alignment horizontal="left" vertical="center" wrapText="1" indent="1"/>
    </xf>
    <xf numFmtId="0" fontId="24" fillId="3" borderId="17" xfId="7" applyFont="1" applyFill="1" applyBorder="1" applyAlignment="1">
      <alignment horizontal="left" vertical="center" wrapText="1" indent="1"/>
    </xf>
    <xf numFmtId="0" fontId="24" fillId="3" borderId="15" xfId="7" applyFont="1" applyFill="1" applyBorder="1" applyAlignment="1">
      <alignment horizontal="left" vertical="center" wrapText="1" indent="1"/>
    </xf>
    <xf numFmtId="0" fontId="24" fillId="3" borderId="7" xfId="7" applyFont="1" applyFill="1" applyBorder="1" applyAlignment="1">
      <alignment horizontal="left" vertical="center" wrapText="1" indent="1"/>
    </xf>
    <xf numFmtId="0" fontId="24" fillId="3" borderId="27" xfId="7" applyFont="1" applyFill="1" applyBorder="1" applyAlignment="1">
      <alignment horizontal="left" vertical="center" wrapText="1" indent="1"/>
    </xf>
    <xf numFmtId="0" fontId="24" fillId="3" borderId="29" xfId="7" applyFont="1" applyFill="1" applyBorder="1" applyAlignment="1">
      <alignment horizontal="left" vertical="center" wrapText="1" indent="1"/>
    </xf>
    <xf numFmtId="0" fontId="24" fillId="2" borderId="19" xfId="7" applyFont="1" applyFill="1" applyBorder="1" applyAlignment="1">
      <alignment horizontal="left" vertical="center" wrapText="1" indent="1"/>
    </xf>
    <xf numFmtId="0" fontId="24" fillId="2" borderId="20" xfId="7" applyFont="1" applyFill="1" applyBorder="1" applyAlignment="1">
      <alignment horizontal="left" vertical="center" wrapText="1" indent="1"/>
    </xf>
    <xf numFmtId="0" fontId="24" fillId="2" borderId="0" xfId="7" applyFont="1" applyFill="1" applyBorder="1" applyAlignment="1">
      <alignment horizontal="left" vertical="center" wrapText="1" indent="1"/>
    </xf>
    <xf numFmtId="0" fontId="15" fillId="2" borderId="1" xfId="7" applyFill="1" applyBorder="1"/>
    <xf numFmtId="0" fontId="30" fillId="2" borderId="1" xfId="7" applyFont="1" applyFill="1" applyBorder="1"/>
    <xf numFmtId="0" fontId="24" fillId="2" borderId="15" xfId="7" applyFont="1" applyFill="1" applyBorder="1" applyAlignment="1">
      <alignment horizontal="left" vertical="center" wrapText="1" indent="1"/>
    </xf>
    <xf numFmtId="0" fontId="24" fillId="2" borderId="7" xfId="7" applyFont="1" applyFill="1" applyBorder="1" applyAlignment="1">
      <alignment horizontal="left" vertical="center" wrapText="1" indent="1"/>
    </xf>
    <xf numFmtId="0" fontId="24" fillId="2" borderId="6" xfId="7" applyFont="1" applyFill="1" applyBorder="1" applyAlignment="1">
      <alignment horizontal="left" vertical="center" wrapText="1" indent="1"/>
    </xf>
    <xf numFmtId="0" fontId="51" fillId="4" borderId="15" xfId="7" applyFont="1" applyFill="1" applyBorder="1" applyAlignment="1">
      <alignment horizontal="left" vertical="center" wrapText="1"/>
    </xf>
    <xf numFmtId="0" fontId="51" fillId="4" borderId="16" xfId="7" applyFont="1" applyFill="1" applyBorder="1" applyAlignment="1">
      <alignment horizontal="left" vertical="center" wrapText="1"/>
    </xf>
    <xf numFmtId="0" fontId="28" fillId="2" borderId="15" xfId="7" applyFont="1" applyFill="1" applyBorder="1" applyAlignment="1">
      <alignment horizontal="left" vertical="center" wrapText="1" indent="1"/>
    </xf>
    <xf numFmtId="0" fontId="28" fillId="2" borderId="16" xfId="7" applyFont="1" applyFill="1" applyBorder="1" applyAlignment="1">
      <alignment horizontal="left" vertical="center" wrapText="1" indent="1"/>
    </xf>
    <xf numFmtId="0" fontId="28" fillId="2" borderId="7" xfId="7" applyFont="1" applyFill="1" applyBorder="1" applyAlignment="1">
      <alignment horizontal="left" vertical="center" wrapText="1" indent="1"/>
    </xf>
    <xf numFmtId="0" fontId="23" fillId="0" borderId="28" xfId="7" applyFont="1" applyFill="1" applyBorder="1" applyAlignment="1">
      <alignment horizontal="center" vertical="center" wrapText="1"/>
    </xf>
    <xf numFmtId="0" fontId="23" fillId="0" borderId="20" xfId="7" applyFont="1" applyFill="1" applyBorder="1" applyAlignment="1">
      <alignment horizontal="center" vertical="center" wrapText="1"/>
    </xf>
    <xf numFmtId="0" fontId="23" fillId="0" borderId="15" xfId="7" applyFont="1" applyFill="1" applyBorder="1" applyAlignment="1">
      <alignment horizontal="center" vertical="center" wrapText="1"/>
    </xf>
    <xf numFmtId="0" fontId="23" fillId="0" borderId="7" xfId="7" applyFont="1" applyFill="1" applyBorder="1" applyAlignment="1">
      <alignment horizontal="center" vertical="center" wrapText="1"/>
    </xf>
    <xf numFmtId="0" fontId="24" fillId="2" borderId="22" xfId="7" applyFont="1" applyFill="1" applyBorder="1" applyAlignment="1">
      <alignment horizontal="left" vertical="center" wrapText="1" indent="1"/>
    </xf>
    <xf numFmtId="0" fontId="24" fillId="2" borderId="17" xfId="7" applyFont="1" applyFill="1" applyBorder="1" applyAlignment="1">
      <alignment horizontal="left" vertical="center" wrapText="1" indent="1"/>
    </xf>
    <xf numFmtId="0" fontId="28" fillId="2" borderId="19" xfId="7" applyFont="1" applyFill="1" applyBorder="1" applyAlignment="1">
      <alignment horizontal="left" vertical="center" wrapText="1" indent="1"/>
    </xf>
    <xf numFmtId="0" fontId="28" fillId="2" borderId="28" xfId="7" applyFont="1" applyFill="1" applyBorder="1" applyAlignment="1">
      <alignment horizontal="left" vertical="center" wrapText="1" indent="1"/>
    </xf>
    <xf numFmtId="0" fontId="28" fillId="2" borderId="22" xfId="7" applyFont="1" applyFill="1" applyBorder="1" applyAlignment="1">
      <alignment horizontal="left" vertical="center" wrapText="1" indent="1"/>
    </xf>
    <xf numFmtId="0" fontId="28" fillId="2" borderId="5" xfId="7" applyFont="1" applyFill="1" applyBorder="1" applyAlignment="1">
      <alignment horizontal="left" vertical="center" wrapText="1" indent="1"/>
    </xf>
    <xf numFmtId="0" fontId="28" fillId="0" borderId="15" xfId="7" applyFont="1" applyFill="1" applyBorder="1" applyAlignment="1">
      <alignment horizontal="left" vertical="center" wrapText="1" indent="1"/>
    </xf>
    <xf numFmtId="0" fontId="28" fillId="0" borderId="16" xfId="7" applyFont="1" applyFill="1" applyBorder="1" applyAlignment="1">
      <alignment horizontal="left" vertical="center" wrapText="1" indent="1"/>
    </xf>
    <xf numFmtId="0" fontId="28" fillId="0" borderId="7" xfId="7" applyFont="1" applyFill="1" applyBorder="1" applyAlignment="1">
      <alignment horizontal="left" vertical="center" wrapText="1" indent="1"/>
    </xf>
    <xf numFmtId="0" fontId="28" fillId="3" borderId="15" xfId="7" applyFont="1" applyFill="1" applyBorder="1" applyAlignment="1">
      <alignment horizontal="left" vertical="center" wrapText="1" indent="1"/>
    </xf>
    <xf numFmtId="0" fontId="28" fillId="3" borderId="16" xfId="7" applyFont="1" applyFill="1" applyBorder="1" applyAlignment="1">
      <alignment horizontal="left" vertical="center" wrapText="1" indent="1"/>
    </xf>
    <xf numFmtId="0" fontId="28" fillId="3" borderId="7" xfId="7" applyFont="1" applyFill="1" applyBorder="1" applyAlignment="1">
      <alignment horizontal="left" vertical="center" wrapText="1" indent="1"/>
    </xf>
    <xf numFmtId="0" fontId="35" fillId="4" borderId="6" xfId="7" applyFont="1" applyFill="1" applyBorder="1" applyAlignment="1">
      <alignment horizontal="left" vertical="center" wrapText="1"/>
    </xf>
    <xf numFmtId="0" fontId="32" fillId="2" borderId="6" xfId="7" applyFont="1" applyFill="1" applyBorder="1" applyAlignment="1">
      <alignment horizontal="left" vertical="center" wrapText="1" indent="1"/>
    </xf>
    <xf numFmtId="0" fontId="32" fillId="3" borderId="6" xfId="7" applyFont="1" applyFill="1" applyBorder="1" applyAlignment="1">
      <alignment horizontal="left" vertical="center" wrapText="1" indent="1"/>
    </xf>
    <xf numFmtId="0" fontId="51" fillId="4" borderId="6" xfId="7" applyFont="1" applyFill="1" applyBorder="1" applyAlignment="1">
      <alignment horizontal="left" vertical="center" wrapText="1"/>
    </xf>
    <xf numFmtId="0" fontId="28" fillId="2" borderId="6" xfId="7" applyFont="1" applyFill="1" applyBorder="1" applyAlignment="1">
      <alignment horizontal="left" vertical="center" wrapText="1"/>
    </xf>
    <xf numFmtId="0" fontId="28" fillId="3" borderId="6" xfId="7" applyFont="1" applyFill="1" applyBorder="1" applyAlignment="1">
      <alignment horizontal="left" vertical="center" wrapText="1" indent="1"/>
    </xf>
    <xf numFmtId="0" fontId="37" fillId="2" borderId="6" xfId="7" applyFont="1" applyFill="1" applyBorder="1" applyAlignment="1">
      <alignment horizontal="center" vertical="center" textRotation="90" wrapText="1"/>
    </xf>
    <xf numFmtId="0" fontId="38" fillId="0" borderId="15" xfId="7" applyFont="1" applyFill="1" applyBorder="1" applyAlignment="1">
      <alignment horizontal="center" vertical="center" wrapText="1"/>
    </xf>
    <xf numFmtId="0" fontId="38" fillId="0" borderId="16" xfId="7" applyFont="1" applyFill="1" applyBorder="1" applyAlignment="1">
      <alignment horizontal="center" vertical="center" wrapText="1"/>
    </xf>
    <xf numFmtId="0" fontId="38" fillId="0" borderId="7" xfId="7" applyFont="1" applyFill="1" applyBorder="1" applyAlignment="1">
      <alignment horizontal="center" vertical="center" wrapText="1"/>
    </xf>
    <xf numFmtId="0" fontId="26" fillId="2" borderId="19" xfId="10" applyFont="1" applyFill="1" applyBorder="1" applyAlignment="1">
      <alignment horizontal="left" vertical="center" wrapText="1" indent="1"/>
    </xf>
    <xf numFmtId="0" fontId="26" fillId="2" borderId="22" xfId="10" applyFont="1" applyFill="1" applyBorder="1" applyAlignment="1">
      <alignment horizontal="left" vertical="center" wrapText="1" indent="1"/>
    </xf>
    <xf numFmtId="0" fontId="24" fillId="2" borderId="13" xfId="7" applyFont="1" applyFill="1" applyBorder="1" applyAlignment="1">
      <alignment horizontal="center" vertical="center" wrapText="1"/>
    </xf>
    <xf numFmtId="0" fontId="24" fillId="2" borderId="10" xfId="7" applyFont="1" applyFill="1" applyBorder="1" applyAlignment="1">
      <alignment horizontal="center" vertical="center" wrapText="1"/>
    </xf>
    <xf numFmtId="0" fontId="24" fillId="0" borderId="6" xfId="7" applyFont="1" applyFill="1" applyBorder="1" applyAlignment="1">
      <alignment horizontal="left" vertical="center" wrapText="1" indent="1"/>
    </xf>
    <xf numFmtId="0" fontId="24" fillId="0" borderId="6" xfId="7" applyFont="1" applyFill="1" applyBorder="1" applyAlignment="1">
      <alignment horizontal="center" vertical="center" wrapText="1"/>
    </xf>
    <xf numFmtId="0" fontId="37" fillId="3" borderId="13" xfId="10" applyFont="1" applyFill="1" applyBorder="1" applyAlignment="1">
      <alignment horizontal="center" vertical="center" textRotation="90" wrapText="1"/>
    </xf>
    <xf numFmtId="0" fontId="37" fillId="3" borderId="30" xfId="10" applyFont="1" applyFill="1" applyBorder="1" applyAlignment="1">
      <alignment horizontal="center" vertical="center" textRotation="90" wrapText="1"/>
    </xf>
    <xf numFmtId="0" fontId="24" fillId="3" borderId="19" xfId="10" applyFont="1" applyFill="1" applyBorder="1" applyAlignment="1">
      <alignment horizontal="left" vertical="center" wrapText="1" indent="1"/>
    </xf>
    <xf numFmtId="0" fontId="24" fillId="3" borderId="22" xfId="10" applyFont="1" applyFill="1" applyBorder="1" applyAlignment="1">
      <alignment horizontal="left" vertical="center" wrapText="1" indent="1"/>
    </xf>
    <xf numFmtId="0" fontId="24" fillId="3" borderId="13" xfId="7" applyFont="1" applyFill="1" applyBorder="1" applyAlignment="1">
      <alignment horizontal="center" vertical="center" wrapText="1"/>
    </xf>
    <xf numFmtId="0" fontId="24" fillId="3" borderId="10" xfId="7" applyFont="1" applyFill="1" applyBorder="1" applyAlignment="1">
      <alignment horizontal="center" vertical="center" wrapText="1"/>
    </xf>
    <xf numFmtId="0" fontId="26" fillId="3" borderId="19" xfId="10" applyFont="1" applyFill="1" applyBorder="1" applyAlignment="1">
      <alignment horizontal="left" vertical="center" wrapText="1" indent="1"/>
    </xf>
    <xf numFmtId="0" fontId="26" fillId="3" borderId="22" xfId="10" applyFont="1" applyFill="1" applyBorder="1" applyAlignment="1">
      <alignment horizontal="left" vertical="center" wrapText="1" indent="1"/>
    </xf>
    <xf numFmtId="0" fontId="37" fillId="2" borderId="13" xfId="7" applyFont="1" applyFill="1" applyBorder="1" applyAlignment="1">
      <alignment horizontal="center" vertical="center" textRotation="90" wrapText="1"/>
    </xf>
    <xf numFmtId="0" fontId="37" fillId="2" borderId="30" xfId="7" applyFont="1" applyFill="1" applyBorder="1" applyAlignment="1">
      <alignment horizontal="center" vertical="center" textRotation="90" wrapText="1"/>
    </xf>
    <xf numFmtId="0" fontId="26" fillId="3" borderId="13" xfId="7" applyFont="1" applyFill="1" applyBorder="1" applyAlignment="1">
      <alignment horizontal="left" vertical="center" wrapText="1" indent="1"/>
    </xf>
    <xf numFmtId="0" fontId="24" fillId="3" borderId="10" xfId="7" applyFont="1" applyFill="1" applyBorder="1" applyAlignment="1">
      <alignment horizontal="left" vertical="center" wrapText="1" indent="1"/>
    </xf>
    <xf numFmtId="0" fontId="23" fillId="0" borderId="13" xfId="7" applyFont="1" applyBorder="1" applyAlignment="1">
      <alignment horizontal="center" vertical="center" wrapText="1"/>
    </xf>
    <xf numFmtId="0" fontId="23" fillId="0" borderId="10" xfId="7" applyFont="1" applyBorder="1" applyAlignment="1">
      <alignment horizontal="center" vertical="center" wrapText="1"/>
    </xf>
    <xf numFmtId="0" fontId="23" fillId="0" borderId="19" xfId="7" applyFont="1" applyBorder="1" applyAlignment="1">
      <alignment horizontal="center" vertical="center" wrapText="1"/>
    </xf>
    <xf numFmtId="0" fontId="23" fillId="0" borderId="20" xfId="7" applyFont="1" applyBorder="1" applyAlignment="1">
      <alignment horizontal="center" vertical="center" wrapText="1"/>
    </xf>
    <xf numFmtId="0" fontId="23" fillId="0" borderId="22" xfId="7" applyFont="1" applyBorder="1" applyAlignment="1">
      <alignment horizontal="center" vertical="center" wrapText="1"/>
    </xf>
    <xf numFmtId="0" fontId="23" fillId="0" borderId="17" xfId="7" applyFont="1" applyBorder="1" applyAlignment="1">
      <alignment horizontal="center" vertical="center" wrapText="1"/>
    </xf>
    <xf numFmtId="0" fontId="15" fillId="0" borderId="0" xfId="7" applyAlignment="1">
      <alignment horizontal="left" vertical="center" wrapText="1" indent="1"/>
    </xf>
    <xf numFmtId="0" fontId="15" fillId="0" borderId="0" xfId="7" applyFont="1" applyAlignment="1">
      <alignment horizontal="left" vertical="center" wrapText="1" indent="1"/>
    </xf>
    <xf numFmtId="0" fontId="28" fillId="0" borderId="6" xfId="7" applyFont="1" applyFill="1" applyBorder="1" applyAlignment="1">
      <alignment horizontal="center" vertical="center" wrapText="1"/>
    </xf>
    <xf numFmtId="0" fontId="24" fillId="5" borderId="13" xfId="7" applyFont="1" applyFill="1" applyBorder="1" applyAlignment="1">
      <alignment horizontal="center" vertical="center" wrapText="1"/>
    </xf>
    <xf numFmtId="0" fontId="24" fillId="5" borderId="10" xfId="7" applyFont="1" applyFill="1" applyBorder="1" applyAlignment="1">
      <alignment horizontal="center" vertical="center" wrapText="1"/>
    </xf>
    <xf numFmtId="0" fontId="7" fillId="2" borderId="19" xfId="9" applyFont="1" applyFill="1" applyBorder="1" applyAlignment="1">
      <alignment horizontal="left" vertical="center" wrapText="1" indent="1"/>
    </xf>
    <xf numFmtId="0" fontId="28" fillId="2" borderId="6" xfId="7" applyFont="1" applyFill="1" applyBorder="1" applyAlignment="1">
      <alignment horizontal="left" vertical="center" wrapText="1" indent="7"/>
    </xf>
    <xf numFmtId="0" fontId="28" fillId="2" borderId="6" xfId="7" applyFont="1" applyFill="1" applyBorder="1" applyAlignment="1">
      <alignment horizontal="left" vertical="center" wrapText="1" indent="8"/>
    </xf>
    <xf numFmtId="0" fontId="24" fillId="3" borderId="13" xfId="10" applyFont="1" applyFill="1" applyBorder="1" applyAlignment="1">
      <alignment horizontal="left" vertical="center" wrapText="1" indent="1"/>
    </xf>
    <xf numFmtId="0" fontId="24" fillId="3" borderId="10" xfId="10" applyFont="1" applyFill="1" applyBorder="1" applyAlignment="1">
      <alignment horizontal="left" vertical="center" wrapText="1" indent="1"/>
    </xf>
  </cellXfs>
  <cellStyles count="82">
    <cellStyle name="Гиперссылка" xfId="1" builtinId="8"/>
    <cellStyle name="Денежный 2" xfId="2"/>
    <cellStyle name="Обычный" xfId="0" builtinId="0"/>
    <cellStyle name="Обычный 10" xfId="3"/>
    <cellStyle name="Обычный 11" xfId="4"/>
    <cellStyle name="Обычный 11 2" xfId="5"/>
    <cellStyle name="Обычный 12" xfId="6"/>
    <cellStyle name="Обычный 13" xfId="7"/>
    <cellStyle name="Обычный 14" xfId="8"/>
    <cellStyle name="Обычный 2" xfId="9"/>
    <cellStyle name="Обычный 2 2" xfId="10"/>
    <cellStyle name="Обычный 2 3" xfId="11"/>
    <cellStyle name="Обычный 3" xfId="12"/>
    <cellStyle name="Обычный 3 2" xfId="13"/>
    <cellStyle name="Обычный 3 3" xfId="14"/>
    <cellStyle name="Обычный 3 3 2" xfId="15"/>
    <cellStyle name="Обычный 3 3 2 2" xfId="16"/>
    <cellStyle name="Обычный 3 3 3" xfId="17"/>
    <cellStyle name="Обычный 3 3 4" xfId="18"/>
    <cellStyle name="Обычный 3 3 5" xfId="19"/>
    <cellStyle name="Обычный 3 3 6" xfId="20"/>
    <cellStyle name="Обычный 4" xfId="21"/>
    <cellStyle name="Обычный 4 2" xfId="22"/>
    <cellStyle name="Обычный 4 3" xfId="23"/>
    <cellStyle name="Обычный 4 3 2" xfId="24"/>
    <cellStyle name="Обычный 4 3 3" xfId="25"/>
    <cellStyle name="Обычный 4 3 3 2" xfId="26"/>
    <cellStyle name="Обычный 4 3 4" xfId="27"/>
    <cellStyle name="Обычный 4 3 4 2" xfId="28"/>
    <cellStyle name="Обычный 4 3 5" xfId="29"/>
    <cellStyle name="Обычный 4 4" xfId="30"/>
    <cellStyle name="Обычный 4 4 2" xfId="31"/>
    <cellStyle name="Обычный 4 4 2 2" xfId="32"/>
    <cellStyle name="Обычный 4 4 2 3" xfId="33"/>
    <cellStyle name="Обычный 4 4 2 3 2" xfId="34"/>
    <cellStyle name="Обычный 5" xfId="35"/>
    <cellStyle name="Обычный 5 2" xfId="36"/>
    <cellStyle name="Обычный 5 2 2" xfId="37"/>
    <cellStyle name="Обычный 5 2 2 2" xfId="38"/>
    <cellStyle name="Обычный 5 3" xfId="39"/>
    <cellStyle name="Обычный 6" xfId="40"/>
    <cellStyle name="Обычный 6 2" xfId="41"/>
    <cellStyle name="Обычный 7" xfId="42"/>
    <cellStyle name="Обычный 7 2" xfId="43"/>
    <cellStyle name="Обычный 7 2 2" xfId="44"/>
    <cellStyle name="Обычный 7 2 3" xfId="45"/>
    <cellStyle name="Обычный 8" xfId="46"/>
    <cellStyle name="Обычный 8 2" xfId="47"/>
    <cellStyle name="Обычный 9" xfId="48"/>
    <cellStyle name="Обычный_Лист1" xfId="49"/>
    <cellStyle name="Процентный" xfId="81" builtinId="5"/>
    <cellStyle name="Процентный 2" xfId="50"/>
    <cellStyle name="Процентный 2 2" xfId="51"/>
    <cellStyle name="Процентный 2 3" xfId="52"/>
    <cellStyle name="Процентный 3" xfId="53"/>
    <cellStyle name="Процентный 3 2" xfId="54"/>
    <cellStyle name="Процентный 3 2 2" xfId="55"/>
    <cellStyle name="Процентный 3 3" xfId="56"/>
    <cellStyle name="Процентный 3 4" xfId="57"/>
    <cellStyle name="Процентный 4" xfId="58"/>
    <cellStyle name="Процентный 5" xfId="59"/>
    <cellStyle name="Процентный 6" xfId="60"/>
    <cellStyle name="Процентный 6 2" xfId="61"/>
    <cellStyle name="Процентный 7" xfId="62"/>
    <cellStyle name="Финансовый" xfId="80" builtinId="3"/>
    <cellStyle name="Финансовый 2" xfId="63"/>
    <cellStyle name="Финансовый 2 2" xfId="64"/>
    <cellStyle name="Финансовый 2 3" xfId="65"/>
    <cellStyle name="Финансовый 2 4" xfId="66"/>
    <cellStyle name="Финансовый 3" xfId="67"/>
    <cellStyle name="Финансовый 3 2" xfId="68"/>
    <cellStyle name="Финансовый 3 2 2" xfId="69"/>
    <cellStyle name="Финансовый 3 2 2 2" xfId="70"/>
    <cellStyle name="Финансовый 3 2 2 2 2" xfId="71"/>
    <cellStyle name="Финансовый 4" xfId="72"/>
    <cellStyle name="Финансовый 4 2" xfId="73"/>
    <cellStyle name="Финансовый 4 2 2" xfId="74"/>
    <cellStyle name="Финансовый 4 3" xfId="75"/>
    <cellStyle name="Финансовый 5" xfId="76"/>
    <cellStyle name="Финансовый 6" xfId="77"/>
    <cellStyle name="Финансовый 7" xfId="78"/>
    <cellStyle name="Финансовый 8" xfId="79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9.jpeg"/><Relationship Id="rId13" Type="http://schemas.openxmlformats.org/officeDocument/2006/relationships/image" Target="../media/image64.jpeg"/><Relationship Id="rId18" Type="http://schemas.openxmlformats.org/officeDocument/2006/relationships/image" Target="../media/image69.jpeg"/><Relationship Id="rId3" Type="http://schemas.openxmlformats.org/officeDocument/2006/relationships/image" Target="../media/image54.jpeg"/><Relationship Id="rId7" Type="http://schemas.openxmlformats.org/officeDocument/2006/relationships/image" Target="../media/image58.jpeg"/><Relationship Id="rId12" Type="http://schemas.openxmlformats.org/officeDocument/2006/relationships/image" Target="../media/image63.jpeg"/><Relationship Id="rId17" Type="http://schemas.openxmlformats.org/officeDocument/2006/relationships/image" Target="../media/image68.jpeg"/><Relationship Id="rId2" Type="http://schemas.openxmlformats.org/officeDocument/2006/relationships/image" Target="../media/image53.jpeg"/><Relationship Id="rId16" Type="http://schemas.openxmlformats.org/officeDocument/2006/relationships/image" Target="../media/image67.jpeg"/><Relationship Id="rId20" Type="http://schemas.openxmlformats.org/officeDocument/2006/relationships/image" Target="../media/image71.jpeg"/><Relationship Id="rId1" Type="http://schemas.openxmlformats.org/officeDocument/2006/relationships/image" Target="../media/image25.png"/><Relationship Id="rId6" Type="http://schemas.openxmlformats.org/officeDocument/2006/relationships/image" Target="../media/image57.jpeg"/><Relationship Id="rId11" Type="http://schemas.openxmlformats.org/officeDocument/2006/relationships/image" Target="../media/image62.jpeg"/><Relationship Id="rId5" Type="http://schemas.openxmlformats.org/officeDocument/2006/relationships/image" Target="../media/image56.jpeg"/><Relationship Id="rId15" Type="http://schemas.openxmlformats.org/officeDocument/2006/relationships/image" Target="../media/image66.jpeg"/><Relationship Id="rId10" Type="http://schemas.openxmlformats.org/officeDocument/2006/relationships/image" Target="../media/image61.jpeg"/><Relationship Id="rId19" Type="http://schemas.openxmlformats.org/officeDocument/2006/relationships/image" Target="../media/image70.jpeg"/><Relationship Id="rId4" Type="http://schemas.openxmlformats.org/officeDocument/2006/relationships/image" Target="../media/image55.jpeg"/><Relationship Id="rId9" Type="http://schemas.openxmlformats.org/officeDocument/2006/relationships/image" Target="../media/image60.jpeg"/><Relationship Id="rId14" Type="http://schemas.openxmlformats.org/officeDocument/2006/relationships/image" Target="../media/image65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9.jpeg"/><Relationship Id="rId3" Type="http://schemas.openxmlformats.org/officeDocument/2006/relationships/image" Target="../media/image74.png"/><Relationship Id="rId7" Type="http://schemas.openxmlformats.org/officeDocument/2006/relationships/image" Target="../media/image78.jpeg"/><Relationship Id="rId2" Type="http://schemas.openxmlformats.org/officeDocument/2006/relationships/image" Target="../media/image73.png"/><Relationship Id="rId1" Type="http://schemas.openxmlformats.org/officeDocument/2006/relationships/image" Target="../media/image72.png"/><Relationship Id="rId6" Type="http://schemas.openxmlformats.org/officeDocument/2006/relationships/image" Target="../media/image77.jpeg"/><Relationship Id="rId5" Type="http://schemas.openxmlformats.org/officeDocument/2006/relationships/image" Target="../media/image76.jpeg"/><Relationship Id="rId4" Type="http://schemas.openxmlformats.org/officeDocument/2006/relationships/image" Target="../media/image75.jpeg"/><Relationship Id="rId9" Type="http://schemas.openxmlformats.org/officeDocument/2006/relationships/image" Target="../media/image80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9.jpeg"/><Relationship Id="rId3" Type="http://schemas.openxmlformats.org/officeDocument/2006/relationships/image" Target="../media/image74.png"/><Relationship Id="rId7" Type="http://schemas.openxmlformats.org/officeDocument/2006/relationships/image" Target="../media/image78.jpeg"/><Relationship Id="rId2" Type="http://schemas.openxmlformats.org/officeDocument/2006/relationships/image" Target="../media/image73.png"/><Relationship Id="rId1" Type="http://schemas.openxmlformats.org/officeDocument/2006/relationships/image" Target="../media/image72.png"/><Relationship Id="rId6" Type="http://schemas.openxmlformats.org/officeDocument/2006/relationships/image" Target="../media/image77.jpeg"/><Relationship Id="rId5" Type="http://schemas.openxmlformats.org/officeDocument/2006/relationships/image" Target="../media/image76.jpeg"/><Relationship Id="rId4" Type="http://schemas.openxmlformats.org/officeDocument/2006/relationships/image" Target="../media/image75.jpeg"/><Relationship Id="rId9" Type="http://schemas.openxmlformats.org/officeDocument/2006/relationships/image" Target="../media/image8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21.jpeg"/><Relationship Id="rId18" Type="http://schemas.openxmlformats.org/officeDocument/2006/relationships/image" Target="../media/image13.jpeg"/><Relationship Id="rId3" Type="http://schemas.openxmlformats.org/officeDocument/2006/relationships/image" Target="../media/image4.jpeg"/><Relationship Id="rId21" Type="http://schemas.openxmlformats.org/officeDocument/2006/relationships/image" Target="../media/image16.jpeg"/><Relationship Id="rId7" Type="http://schemas.openxmlformats.org/officeDocument/2006/relationships/image" Target="../media/image8.jpeg"/><Relationship Id="rId12" Type="http://schemas.openxmlformats.org/officeDocument/2006/relationships/image" Target="../media/image20.jpeg"/><Relationship Id="rId17" Type="http://schemas.openxmlformats.org/officeDocument/2006/relationships/image" Target="../media/image12.jpeg"/><Relationship Id="rId2" Type="http://schemas.openxmlformats.org/officeDocument/2006/relationships/image" Target="../media/image3.jpeg"/><Relationship Id="rId16" Type="http://schemas.openxmlformats.org/officeDocument/2006/relationships/image" Target="../media/image11.jpeg"/><Relationship Id="rId20" Type="http://schemas.openxmlformats.org/officeDocument/2006/relationships/image" Target="../media/image15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9.jpeg"/><Relationship Id="rId5" Type="http://schemas.openxmlformats.org/officeDocument/2006/relationships/image" Target="../media/image6.jpeg"/><Relationship Id="rId15" Type="http://schemas.openxmlformats.org/officeDocument/2006/relationships/image" Target="../media/image10.jpeg"/><Relationship Id="rId10" Type="http://schemas.openxmlformats.org/officeDocument/2006/relationships/image" Target="../media/image18.jpeg"/><Relationship Id="rId19" Type="http://schemas.openxmlformats.org/officeDocument/2006/relationships/image" Target="../media/image14.jpeg"/><Relationship Id="rId4" Type="http://schemas.openxmlformats.org/officeDocument/2006/relationships/image" Target="../media/image5.jpe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13" Type="http://schemas.openxmlformats.org/officeDocument/2006/relationships/image" Target="../media/image37.jpeg"/><Relationship Id="rId3" Type="http://schemas.openxmlformats.org/officeDocument/2006/relationships/image" Target="../media/image27.jpeg"/><Relationship Id="rId7" Type="http://schemas.openxmlformats.org/officeDocument/2006/relationships/image" Target="../media/image31.jpeg"/><Relationship Id="rId12" Type="http://schemas.openxmlformats.org/officeDocument/2006/relationships/image" Target="../media/image36.jpeg"/><Relationship Id="rId2" Type="http://schemas.openxmlformats.org/officeDocument/2006/relationships/image" Target="../media/image26.jpeg"/><Relationship Id="rId1" Type="http://schemas.openxmlformats.org/officeDocument/2006/relationships/image" Target="../media/image25.png"/><Relationship Id="rId6" Type="http://schemas.openxmlformats.org/officeDocument/2006/relationships/image" Target="../media/image30.jpeg"/><Relationship Id="rId11" Type="http://schemas.openxmlformats.org/officeDocument/2006/relationships/image" Target="../media/image35.jpeg"/><Relationship Id="rId5" Type="http://schemas.openxmlformats.org/officeDocument/2006/relationships/image" Target="../media/image29.jpeg"/><Relationship Id="rId10" Type="http://schemas.openxmlformats.org/officeDocument/2006/relationships/image" Target="../media/image34.jpeg"/><Relationship Id="rId4" Type="http://schemas.openxmlformats.org/officeDocument/2006/relationships/image" Target="../media/image28.jpeg"/><Relationship Id="rId9" Type="http://schemas.openxmlformats.org/officeDocument/2006/relationships/image" Target="../media/image33.jpeg"/><Relationship Id="rId14" Type="http://schemas.openxmlformats.org/officeDocument/2006/relationships/image" Target="../media/image3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12" Type="http://schemas.openxmlformats.org/officeDocument/2006/relationships/image" Target="../media/image20.jpeg"/><Relationship Id="rId2" Type="http://schemas.openxmlformats.org/officeDocument/2006/relationships/image" Target="../media/image10.jpeg"/><Relationship Id="rId1" Type="http://schemas.openxmlformats.org/officeDocument/2006/relationships/image" Target="../media/image40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13" Type="http://schemas.openxmlformats.org/officeDocument/2006/relationships/image" Target="../media/image37.jpeg"/><Relationship Id="rId3" Type="http://schemas.openxmlformats.org/officeDocument/2006/relationships/image" Target="../media/image27.jpeg"/><Relationship Id="rId7" Type="http://schemas.openxmlformats.org/officeDocument/2006/relationships/image" Target="../media/image31.jpeg"/><Relationship Id="rId12" Type="http://schemas.openxmlformats.org/officeDocument/2006/relationships/image" Target="../media/image36.jpeg"/><Relationship Id="rId2" Type="http://schemas.openxmlformats.org/officeDocument/2006/relationships/image" Target="../media/image26.jpeg"/><Relationship Id="rId1" Type="http://schemas.openxmlformats.org/officeDocument/2006/relationships/image" Target="../media/image25.png"/><Relationship Id="rId6" Type="http://schemas.openxmlformats.org/officeDocument/2006/relationships/image" Target="../media/image30.jpeg"/><Relationship Id="rId11" Type="http://schemas.openxmlformats.org/officeDocument/2006/relationships/image" Target="../media/image35.jpeg"/><Relationship Id="rId5" Type="http://schemas.openxmlformats.org/officeDocument/2006/relationships/image" Target="../media/image29.jpeg"/><Relationship Id="rId10" Type="http://schemas.openxmlformats.org/officeDocument/2006/relationships/image" Target="../media/image34.jpeg"/><Relationship Id="rId4" Type="http://schemas.openxmlformats.org/officeDocument/2006/relationships/image" Target="../media/image28.jpeg"/><Relationship Id="rId9" Type="http://schemas.openxmlformats.org/officeDocument/2006/relationships/image" Target="../media/image33.jpeg"/><Relationship Id="rId14" Type="http://schemas.openxmlformats.org/officeDocument/2006/relationships/image" Target="../media/image38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7.jpeg"/><Relationship Id="rId13" Type="http://schemas.openxmlformats.org/officeDocument/2006/relationships/image" Target="../media/image52.jpeg"/><Relationship Id="rId3" Type="http://schemas.openxmlformats.org/officeDocument/2006/relationships/image" Target="../media/image42.jpeg"/><Relationship Id="rId7" Type="http://schemas.openxmlformats.org/officeDocument/2006/relationships/image" Target="../media/image46.jpeg"/><Relationship Id="rId12" Type="http://schemas.openxmlformats.org/officeDocument/2006/relationships/image" Target="../media/image51.jpeg"/><Relationship Id="rId2" Type="http://schemas.openxmlformats.org/officeDocument/2006/relationships/image" Target="../media/image41.jpeg"/><Relationship Id="rId1" Type="http://schemas.openxmlformats.org/officeDocument/2006/relationships/image" Target="../media/image25.png"/><Relationship Id="rId6" Type="http://schemas.openxmlformats.org/officeDocument/2006/relationships/image" Target="../media/image45.jpeg"/><Relationship Id="rId11" Type="http://schemas.openxmlformats.org/officeDocument/2006/relationships/image" Target="../media/image50.jpeg"/><Relationship Id="rId5" Type="http://schemas.openxmlformats.org/officeDocument/2006/relationships/image" Target="../media/image44.jpeg"/><Relationship Id="rId10" Type="http://schemas.openxmlformats.org/officeDocument/2006/relationships/image" Target="../media/image49.jpeg"/><Relationship Id="rId4" Type="http://schemas.openxmlformats.org/officeDocument/2006/relationships/image" Target="../media/image43.jpeg"/><Relationship Id="rId9" Type="http://schemas.openxmlformats.org/officeDocument/2006/relationships/image" Target="../media/image48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7.jpeg"/><Relationship Id="rId13" Type="http://schemas.openxmlformats.org/officeDocument/2006/relationships/image" Target="../media/image52.jpeg"/><Relationship Id="rId3" Type="http://schemas.openxmlformats.org/officeDocument/2006/relationships/image" Target="../media/image42.jpeg"/><Relationship Id="rId7" Type="http://schemas.openxmlformats.org/officeDocument/2006/relationships/image" Target="../media/image46.jpeg"/><Relationship Id="rId12" Type="http://schemas.openxmlformats.org/officeDocument/2006/relationships/image" Target="../media/image51.jpeg"/><Relationship Id="rId2" Type="http://schemas.openxmlformats.org/officeDocument/2006/relationships/image" Target="../media/image41.jpeg"/><Relationship Id="rId1" Type="http://schemas.openxmlformats.org/officeDocument/2006/relationships/image" Target="../media/image25.png"/><Relationship Id="rId6" Type="http://schemas.openxmlformats.org/officeDocument/2006/relationships/image" Target="../media/image45.jpeg"/><Relationship Id="rId11" Type="http://schemas.openxmlformats.org/officeDocument/2006/relationships/image" Target="../media/image50.jpeg"/><Relationship Id="rId5" Type="http://schemas.openxmlformats.org/officeDocument/2006/relationships/image" Target="../media/image44.jpeg"/><Relationship Id="rId10" Type="http://schemas.openxmlformats.org/officeDocument/2006/relationships/image" Target="../media/image49.jpeg"/><Relationship Id="rId4" Type="http://schemas.openxmlformats.org/officeDocument/2006/relationships/image" Target="../media/image43.jpeg"/><Relationship Id="rId9" Type="http://schemas.openxmlformats.org/officeDocument/2006/relationships/image" Target="../media/image48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59.jpeg"/><Relationship Id="rId13" Type="http://schemas.openxmlformats.org/officeDocument/2006/relationships/image" Target="../media/image64.jpeg"/><Relationship Id="rId18" Type="http://schemas.openxmlformats.org/officeDocument/2006/relationships/image" Target="../media/image69.jpeg"/><Relationship Id="rId3" Type="http://schemas.openxmlformats.org/officeDocument/2006/relationships/image" Target="../media/image54.jpeg"/><Relationship Id="rId7" Type="http://schemas.openxmlformats.org/officeDocument/2006/relationships/image" Target="../media/image58.jpeg"/><Relationship Id="rId12" Type="http://schemas.openxmlformats.org/officeDocument/2006/relationships/image" Target="../media/image63.jpeg"/><Relationship Id="rId17" Type="http://schemas.openxmlformats.org/officeDocument/2006/relationships/image" Target="../media/image68.jpeg"/><Relationship Id="rId2" Type="http://schemas.openxmlformats.org/officeDocument/2006/relationships/image" Target="../media/image53.jpeg"/><Relationship Id="rId16" Type="http://schemas.openxmlformats.org/officeDocument/2006/relationships/image" Target="../media/image67.jpeg"/><Relationship Id="rId20" Type="http://schemas.openxmlformats.org/officeDocument/2006/relationships/image" Target="../media/image71.jpeg"/><Relationship Id="rId1" Type="http://schemas.openxmlformats.org/officeDocument/2006/relationships/image" Target="../media/image25.png"/><Relationship Id="rId6" Type="http://schemas.openxmlformats.org/officeDocument/2006/relationships/image" Target="../media/image57.jpeg"/><Relationship Id="rId11" Type="http://schemas.openxmlformats.org/officeDocument/2006/relationships/image" Target="../media/image62.jpeg"/><Relationship Id="rId5" Type="http://schemas.openxmlformats.org/officeDocument/2006/relationships/image" Target="../media/image56.jpeg"/><Relationship Id="rId15" Type="http://schemas.openxmlformats.org/officeDocument/2006/relationships/image" Target="../media/image66.jpeg"/><Relationship Id="rId10" Type="http://schemas.openxmlformats.org/officeDocument/2006/relationships/image" Target="../media/image61.jpeg"/><Relationship Id="rId19" Type="http://schemas.openxmlformats.org/officeDocument/2006/relationships/image" Target="../media/image70.jpeg"/><Relationship Id="rId4" Type="http://schemas.openxmlformats.org/officeDocument/2006/relationships/image" Target="../media/image55.jpeg"/><Relationship Id="rId9" Type="http://schemas.openxmlformats.org/officeDocument/2006/relationships/image" Target="../media/image60.jpeg"/><Relationship Id="rId14" Type="http://schemas.openxmlformats.org/officeDocument/2006/relationships/image" Target="../media/image6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jpeg"/><Relationship Id="rId1" Type="http://schemas.openxmlformats.org/officeDocument/2006/relationships/image" Target="../media/image23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8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8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jpeg"/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jpeg"/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991694</xdr:colOff>
      <xdr:row>38</xdr:row>
      <xdr:rowOff>47625</xdr:rowOff>
    </xdr:to>
    <xdr:pic>
      <xdr:nvPicPr>
        <xdr:cNvPr id="104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83739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156560</xdr:colOff>
      <xdr:row>14</xdr:row>
      <xdr:rowOff>34635</xdr:rowOff>
    </xdr:from>
    <xdr:to>
      <xdr:col>15</xdr:col>
      <xdr:colOff>900546</xdr:colOff>
      <xdr:row>23</xdr:row>
      <xdr:rowOff>106356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05651" y="2701635"/>
          <a:ext cx="4986940" cy="178622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4000" b="0">
              <a:solidFill>
                <a:sysClr val="windowText" lastClr="000000"/>
              </a:solidFill>
              <a:latin typeface="Montserrat" pitchFamily="50" charset="-52"/>
            </a:rPr>
            <a:t>ПРАЙС-ЛИСТ</a:t>
          </a:r>
          <a:r>
            <a:rPr lang="ru-RU" sz="4000" b="0" baseline="0">
              <a:solidFill>
                <a:sysClr val="windowText" lastClr="000000"/>
              </a:solidFill>
              <a:latin typeface="Montserrat" pitchFamily="50" charset="-52"/>
            </a:rPr>
            <a:t>  </a:t>
          </a:r>
        </a:p>
        <a:p>
          <a:pPr algn="l">
            <a:lnSpc>
              <a:spcPts val="2160"/>
            </a:lnSpc>
          </a:pPr>
          <a:r>
            <a:rPr lang="ru-RU" sz="1800" b="0" baseline="0">
              <a:solidFill>
                <a:sysClr val="windowText" lastClr="000000"/>
              </a:solidFill>
              <a:latin typeface="Montserrat" pitchFamily="50" charset="-52"/>
            </a:rPr>
            <a:t>дверей выведенных из ассортимента</a:t>
          </a:r>
        </a:p>
        <a:p>
          <a:pPr algn="l">
            <a:lnSpc>
              <a:spcPts val="2160"/>
            </a:lnSpc>
          </a:pPr>
          <a:r>
            <a:rPr lang="ru-RU" sz="1800" b="0" baseline="0">
              <a:solidFill>
                <a:sysClr val="windowText" lastClr="000000"/>
              </a:solidFill>
              <a:latin typeface="Montserrat" pitchFamily="50" charset="-52"/>
            </a:rPr>
            <a:t>от  31.07.2020</a:t>
          </a:r>
          <a:endParaRPr lang="ru-RU" sz="1800" b="0">
            <a:solidFill>
              <a:sysClr val="windowText" lastClr="000000"/>
            </a:solidFill>
            <a:latin typeface="Montserrat" pitchFamily="50" charset="-52"/>
          </a:endParaRPr>
        </a:p>
      </xdr:txBody>
    </xdr:sp>
    <xdr:clientData/>
  </xdr:twoCellAnchor>
  <xdr:twoCellAnchor>
    <xdr:from>
      <xdr:col>7</xdr:col>
      <xdr:colOff>603367</xdr:colOff>
      <xdr:row>32</xdr:row>
      <xdr:rowOff>138548</xdr:rowOff>
    </xdr:from>
    <xdr:to>
      <xdr:col>15</xdr:col>
      <xdr:colOff>741217</xdr:colOff>
      <xdr:row>36</xdr:row>
      <xdr:rowOff>154849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46322" y="6234548"/>
          <a:ext cx="4986940" cy="7783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800" b="0">
            <a:solidFill>
              <a:sysClr val="windowText" lastClr="000000"/>
            </a:solidFill>
            <a:latin typeface="Montserrat" pitchFamily="50" charset="-52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43</xdr:row>
      <xdr:rowOff>0</xdr:rowOff>
    </xdr:from>
    <xdr:to>
      <xdr:col>18</xdr:col>
      <xdr:colOff>0</xdr:colOff>
      <xdr:row>45</xdr:row>
      <xdr:rowOff>10391</xdr:rowOff>
    </xdr:to>
    <xdr:sp macro="" textlink="">
      <xdr:nvSpPr>
        <xdr:cNvPr id="5742" name="Рисунок 7" descr="накладка на входную дверь.jpg"/>
        <xdr:cNvSpPr>
          <a:spLocks noChangeAspect="1"/>
        </xdr:cNvSpPr>
      </xdr:nvSpPr>
      <xdr:spPr bwMode="auto">
        <a:xfrm>
          <a:off x="11582400" y="179260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0</xdr:colOff>
      <xdr:row>45</xdr:row>
      <xdr:rowOff>10391</xdr:rowOff>
    </xdr:to>
    <xdr:sp macro="" textlink="">
      <xdr:nvSpPr>
        <xdr:cNvPr id="5743" name="Рисунок 14" descr="накладка на входную дверь.jpg"/>
        <xdr:cNvSpPr>
          <a:spLocks noChangeAspect="1"/>
        </xdr:cNvSpPr>
      </xdr:nvSpPr>
      <xdr:spPr bwMode="auto">
        <a:xfrm>
          <a:off x="11582400" y="179260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0</xdr:colOff>
      <xdr:row>45</xdr:row>
      <xdr:rowOff>17318</xdr:rowOff>
    </xdr:to>
    <xdr:sp macro="" textlink="">
      <xdr:nvSpPr>
        <xdr:cNvPr id="5744" name="Рисунок 80" descr="накладка на входную дверь.jpg"/>
        <xdr:cNvSpPr>
          <a:spLocks noChangeAspect="1"/>
        </xdr:cNvSpPr>
      </xdr:nvSpPr>
      <xdr:spPr bwMode="auto">
        <a:xfrm>
          <a:off x="11582400" y="162115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323850</xdr:colOff>
      <xdr:row>30</xdr:row>
      <xdr:rowOff>66675</xdr:rowOff>
    </xdr:from>
    <xdr:to>
      <xdr:col>11</xdr:col>
      <xdr:colOff>466725</xdr:colOff>
      <xdr:row>30</xdr:row>
      <xdr:rowOff>209550</xdr:rowOff>
    </xdr:to>
    <xdr:pic>
      <xdr:nvPicPr>
        <xdr:cNvPr id="574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53257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314325</xdr:colOff>
      <xdr:row>25</xdr:row>
      <xdr:rowOff>95250</xdr:rowOff>
    </xdr:from>
    <xdr:to>
      <xdr:col>13</xdr:col>
      <xdr:colOff>447675</xdr:colOff>
      <xdr:row>25</xdr:row>
      <xdr:rowOff>238125</xdr:rowOff>
    </xdr:to>
    <xdr:pic>
      <xdr:nvPicPr>
        <xdr:cNvPr id="574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3449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27</xdr:row>
      <xdr:rowOff>95250</xdr:rowOff>
    </xdr:from>
    <xdr:to>
      <xdr:col>12</xdr:col>
      <xdr:colOff>571500</xdr:colOff>
      <xdr:row>27</xdr:row>
      <xdr:rowOff>238125</xdr:rowOff>
    </xdr:to>
    <xdr:pic>
      <xdr:nvPicPr>
        <xdr:cNvPr id="574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4211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295275</xdr:colOff>
      <xdr:row>25</xdr:row>
      <xdr:rowOff>85725</xdr:rowOff>
    </xdr:from>
    <xdr:to>
      <xdr:col>14</xdr:col>
      <xdr:colOff>438150</xdr:colOff>
      <xdr:row>25</xdr:row>
      <xdr:rowOff>228600</xdr:rowOff>
    </xdr:to>
    <xdr:pic>
      <xdr:nvPicPr>
        <xdr:cNvPr id="574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34397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285750</xdr:colOff>
      <xdr:row>25</xdr:row>
      <xdr:rowOff>95250</xdr:rowOff>
    </xdr:from>
    <xdr:to>
      <xdr:col>15</xdr:col>
      <xdr:colOff>428625</xdr:colOff>
      <xdr:row>25</xdr:row>
      <xdr:rowOff>238125</xdr:rowOff>
    </xdr:to>
    <xdr:pic>
      <xdr:nvPicPr>
        <xdr:cNvPr id="574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34493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304800</xdr:colOff>
      <xdr:row>25</xdr:row>
      <xdr:rowOff>95250</xdr:rowOff>
    </xdr:from>
    <xdr:to>
      <xdr:col>16</xdr:col>
      <xdr:colOff>438150</xdr:colOff>
      <xdr:row>25</xdr:row>
      <xdr:rowOff>238125</xdr:rowOff>
    </xdr:to>
    <xdr:pic>
      <xdr:nvPicPr>
        <xdr:cNvPr id="575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3449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323850</xdr:colOff>
      <xdr:row>25</xdr:row>
      <xdr:rowOff>95250</xdr:rowOff>
    </xdr:from>
    <xdr:to>
      <xdr:col>17</xdr:col>
      <xdr:colOff>466725</xdr:colOff>
      <xdr:row>25</xdr:row>
      <xdr:rowOff>238125</xdr:rowOff>
    </xdr:to>
    <xdr:pic>
      <xdr:nvPicPr>
        <xdr:cNvPr id="575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34493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314325</xdr:colOff>
      <xdr:row>27</xdr:row>
      <xdr:rowOff>104775</xdr:rowOff>
    </xdr:from>
    <xdr:to>
      <xdr:col>19</xdr:col>
      <xdr:colOff>447675</xdr:colOff>
      <xdr:row>27</xdr:row>
      <xdr:rowOff>247650</xdr:rowOff>
    </xdr:to>
    <xdr:pic>
      <xdr:nvPicPr>
        <xdr:cNvPr id="575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42208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371475</xdr:colOff>
      <xdr:row>27</xdr:row>
      <xdr:rowOff>95250</xdr:rowOff>
    </xdr:from>
    <xdr:to>
      <xdr:col>20</xdr:col>
      <xdr:colOff>504825</xdr:colOff>
      <xdr:row>27</xdr:row>
      <xdr:rowOff>238125</xdr:rowOff>
    </xdr:to>
    <xdr:pic>
      <xdr:nvPicPr>
        <xdr:cNvPr id="575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4211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323850</xdr:colOff>
      <xdr:row>25</xdr:row>
      <xdr:rowOff>85725</xdr:rowOff>
    </xdr:from>
    <xdr:to>
      <xdr:col>24</xdr:col>
      <xdr:colOff>466725</xdr:colOff>
      <xdr:row>25</xdr:row>
      <xdr:rowOff>228600</xdr:rowOff>
    </xdr:to>
    <xdr:pic>
      <xdr:nvPicPr>
        <xdr:cNvPr id="575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134397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342900</xdr:colOff>
      <xdr:row>27</xdr:row>
      <xdr:rowOff>85725</xdr:rowOff>
    </xdr:from>
    <xdr:to>
      <xdr:col>22</xdr:col>
      <xdr:colOff>476250</xdr:colOff>
      <xdr:row>27</xdr:row>
      <xdr:rowOff>228600</xdr:rowOff>
    </xdr:to>
    <xdr:pic>
      <xdr:nvPicPr>
        <xdr:cNvPr id="575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142017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</xdr:row>
      <xdr:rowOff>85725</xdr:rowOff>
    </xdr:from>
    <xdr:to>
      <xdr:col>6</xdr:col>
      <xdr:colOff>695325</xdr:colOff>
      <xdr:row>5</xdr:row>
      <xdr:rowOff>85725</xdr:rowOff>
    </xdr:to>
    <xdr:pic>
      <xdr:nvPicPr>
        <xdr:cNvPr id="575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3</xdr:row>
      <xdr:rowOff>85725</xdr:rowOff>
    </xdr:from>
    <xdr:to>
      <xdr:col>10</xdr:col>
      <xdr:colOff>657225</xdr:colOff>
      <xdr:row>5</xdr:row>
      <xdr:rowOff>85725</xdr:rowOff>
    </xdr:to>
    <xdr:pic>
      <xdr:nvPicPr>
        <xdr:cNvPr id="5757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3</xdr:row>
      <xdr:rowOff>85725</xdr:rowOff>
    </xdr:from>
    <xdr:to>
      <xdr:col>11</xdr:col>
      <xdr:colOff>657225</xdr:colOff>
      <xdr:row>5</xdr:row>
      <xdr:rowOff>85725</xdr:rowOff>
    </xdr:to>
    <xdr:pic>
      <xdr:nvPicPr>
        <xdr:cNvPr id="5758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228600</xdr:colOff>
      <xdr:row>3</xdr:row>
      <xdr:rowOff>85725</xdr:rowOff>
    </xdr:from>
    <xdr:to>
      <xdr:col>12</xdr:col>
      <xdr:colOff>781050</xdr:colOff>
      <xdr:row>5</xdr:row>
      <xdr:rowOff>85725</xdr:rowOff>
    </xdr:to>
    <xdr:pic>
      <xdr:nvPicPr>
        <xdr:cNvPr id="5759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3</xdr:row>
      <xdr:rowOff>85725</xdr:rowOff>
    </xdr:from>
    <xdr:to>
      <xdr:col>13</xdr:col>
      <xdr:colOff>657225</xdr:colOff>
      <xdr:row>5</xdr:row>
      <xdr:rowOff>76200</xdr:rowOff>
    </xdr:to>
    <xdr:pic>
      <xdr:nvPicPr>
        <xdr:cNvPr id="5760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771525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3</xdr:row>
      <xdr:rowOff>85725</xdr:rowOff>
    </xdr:from>
    <xdr:to>
      <xdr:col>14</xdr:col>
      <xdr:colOff>666750</xdr:colOff>
      <xdr:row>5</xdr:row>
      <xdr:rowOff>76200</xdr:rowOff>
    </xdr:to>
    <xdr:pic>
      <xdr:nvPicPr>
        <xdr:cNvPr id="5761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3</xdr:row>
      <xdr:rowOff>85725</xdr:rowOff>
    </xdr:from>
    <xdr:to>
      <xdr:col>15</xdr:col>
      <xdr:colOff>647700</xdr:colOff>
      <xdr:row>5</xdr:row>
      <xdr:rowOff>76200</xdr:rowOff>
    </xdr:to>
    <xdr:pic>
      <xdr:nvPicPr>
        <xdr:cNvPr id="5762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85725</xdr:colOff>
      <xdr:row>3</xdr:row>
      <xdr:rowOff>85725</xdr:rowOff>
    </xdr:from>
    <xdr:to>
      <xdr:col>16</xdr:col>
      <xdr:colOff>647700</xdr:colOff>
      <xdr:row>5</xdr:row>
      <xdr:rowOff>104775</xdr:rowOff>
    </xdr:to>
    <xdr:pic>
      <xdr:nvPicPr>
        <xdr:cNvPr id="5763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771525"/>
          <a:ext cx="561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95250</xdr:colOff>
      <xdr:row>3</xdr:row>
      <xdr:rowOff>85725</xdr:rowOff>
    </xdr:from>
    <xdr:to>
      <xdr:col>17</xdr:col>
      <xdr:colOff>647700</xdr:colOff>
      <xdr:row>5</xdr:row>
      <xdr:rowOff>76200</xdr:rowOff>
    </xdr:to>
    <xdr:pic>
      <xdr:nvPicPr>
        <xdr:cNvPr id="5764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95250</xdr:colOff>
      <xdr:row>3</xdr:row>
      <xdr:rowOff>85725</xdr:rowOff>
    </xdr:from>
    <xdr:to>
      <xdr:col>18</xdr:col>
      <xdr:colOff>647700</xdr:colOff>
      <xdr:row>5</xdr:row>
      <xdr:rowOff>76200</xdr:rowOff>
    </xdr:to>
    <xdr:pic>
      <xdr:nvPicPr>
        <xdr:cNvPr id="576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114300</xdr:colOff>
      <xdr:row>3</xdr:row>
      <xdr:rowOff>85725</xdr:rowOff>
    </xdr:from>
    <xdr:to>
      <xdr:col>19</xdr:col>
      <xdr:colOff>666750</xdr:colOff>
      <xdr:row>5</xdr:row>
      <xdr:rowOff>76200</xdr:rowOff>
    </xdr:to>
    <xdr:pic>
      <xdr:nvPicPr>
        <xdr:cNvPr id="5766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161925</xdr:colOff>
      <xdr:row>3</xdr:row>
      <xdr:rowOff>85725</xdr:rowOff>
    </xdr:from>
    <xdr:to>
      <xdr:col>20</xdr:col>
      <xdr:colOff>714375</xdr:colOff>
      <xdr:row>5</xdr:row>
      <xdr:rowOff>76200</xdr:rowOff>
    </xdr:to>
    <xdr:pic>
      <xdr:nvPicPr>
        <xdr:cNvPr id="5767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3</xdr:row>
      <xdr:rowOff>85725</xdr:rowOff>
    </xdr:from>
    <xdr:to>
      <xdr:col>21</xdr:col>
      <xdr:colOff>666750</xdr:colOff>
      <xdr:row>5</xdr:row>
      <xdr:rowOff>76200</xdr:rowOff>
    </xdr:to>
    <xdr:pic>
      <xdr:nvPicPr>
        <xdr:cNvPr id="576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123825</xdr:colOff>
      <xdr:row>3</xdr:row>
      <xdr:rowOff>85725</xdr:rowOff>
    </xdr:from>
    <xdr:to>
      <xdr:col>22</xdr:col>
      <xdr:colOff>676275</xdr:colOff>
      <xdr:row>5</xdr:row>
      <xdr:rowOff>76200</xdr:rowOff>
    </xdr:to>
    <xdr:pic>
      <xdr:nvPicPr>
        <xdr:cNvPr id="576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3</xdr:row>
      <xdr:rowOff>85725</xdr:rowOff>
    </xdr:from>
    <xdr:to>
      <xdr:col>23</xdr:col>
      <xdr:colOff>638175</xdr:colOff>
      <xdr:row>5</xdr:row>
      <xdr:rowOff>76200</xdr:rowOff>
    </xdr:to>
    <xdr:pic>
      <xdr:nvPicPr>
        <xdr:cNvPr id="577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27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114300</xdr:colOff>
      <xdr:row>3</xdr:row>
      <xdr:rowOff>85725</xdr:rowOff>
    </xdr:from>
    <xdr:to>
      <xdr:col>24</xdr:col>
      <xdr:colOff>666750</xdr:colOff>
      <xdr:row>5</xdr:row>
      <xdr:rowOff>76200</xdr:rowOff>
    </xdr:to>
    <xdr:pic>
      <xdr:nvPicPr>
        <xdr:cNvPr id="577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138543</xdr:colOff>
      <xdr:row>3</xdr:row>
      <xdr:rowOff>86593</xdr:rowOff>
    </xdr:from>
    <xdr:to>
      <xdr:col>8</xdr:col>
      <xdr:colOff>714215</xdr:colOff>
      <xdr:row>5</xdr:row>
      <xdr:rowOff>112254</xdr:rowOff>
    </xdr:to>
    <xdr:pic>
      <xdr:nvPicPr>
        <xdr:cNvPr id="33" name="Рисунок 45" descr="корсика.png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390407" y="762002"/>
          <a:ext cx="575672" cy="1393797"/>
        </a:xfrm>
        <a:prstGeom prst="rect">
          <a:avLst/>
        </a:prstGeom>
      </xdr:spPr>
    </xdr:pic>
    <xdr:clientData/>
  </xdr:twoCellAnchor>
  <xdr:twoCellAnchor>
    <xdr:from>
      <xdr:col>9</xdr:col>
      <xdr:colOff>114967</xdr:colOff>
      <xdr:row>3</xdr:row>
      <xdr:rowOff>87073</xdr:rowOff>
    </xdr:from>
    <xdr:to>
      <xdr:col>9</xdr:col>
      <xdr:colOff>690243</xdr:colOff>
      <xdr:row>5</xdr:row>
      <xdr:rowOff>111776</xdr:rowOff>
    </xdr:to>
    <xdr:pic>
      <xdr:nvPicPr>
        <xdr:cNvPr id="34" name="Рисунок 48" descr="корсика.png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215422" y="762482"/>
          <a:ext cx="575276" cy="1392839"/>
        </a:xfrm>
        <a:prstGeom prst="rect">
          <a:avLst/>
        </a:prstGeom>
      </xdr:spPr>
    </xdr:pic>
    <xdr:clientData/>
  </xdr:twoCellAnchor>
  <xdr:twoCellAnchor>
    <xdr:from>
      <xdr:col>7</xdr:col>
      <xdr:colOff>138544</xdr:colOff>
      <xdr:row>3</xdr:row>
      <xdr:rowOff>86592</xdr:rowOff>
    </xdr:from>
    <xdr:to>
      <xdr:col>7</xdr:col>
      <xdr:colOff>714216</xdr:colOff>
      <xdr:row>5</xdr:row>
      <xdr:rowOff>112253</xdr:rowOff>
    </xdr:to>
    <xdr:pic>
      <xdr:nvPicPr>
        <xdr:cNvPr id="35" name="Рисунок 44" descr="корсика.png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541817" y="762001"/>
          <a:ext cx="575672" cy="13937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27</xdr:row>
      <xdr:rowOff>171450</xdr:rowOff>
    </xdr:from>
    <xdr:to>
      <xdr:col>10</xdr:col>
      <xdr:colOff>733425</xdr:colOff>
      <xdr:row>27</xdr:row>
      <xdr:rowOff>285750</xdr:rowOff>
    </xdr:to>
    <xdr:grpSp>
      <xdr:nvGrpSpPr>
        <xdr:cNvPr id="3" name="Группа 88"/>
        <xdr:cNvGrpSpPr>
          <a:grpSpLocks/>
        </xdr:cNvGrpSpPr>
      </xdr:nvGrpSpPr>
      <xdr:grpSpPr bwMode="auto">
        <a:xfrm>
          <a:off x="5059136" y="9927771"/>
          <a:ext cx="6546396" cy="114300"/>
          <a:chOff x="4618485" y="15087600"/>
          <a:chExt cx="6022324" cy="116517"/>
        </a:xfrm>
      </xdr:grpSpPr>
      <xdr:pic>
        <xdr:nvPicPr>
          <xdr:cNvPr id="4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8485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025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39466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3743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1049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0225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91167</xdr:colOff>
      <xdr:row>27</xdr:row>
      <xdr:rowOff>42182</xdr:rowOff>
    </xdr:from>
    <xdr:to>
      <xdr:col>1</xdr:col>
      <xdr:colOff>224517</xdr:colOff>
      <xdr:row>27</xdr:row>
      <xdr:rowOff>385082</xdr:rowOff>
    </xdr:to>
    <xdr:pic>
      <xdr:nvPicPr>
        <xdr:cNvPr id="10" name="Рисунок 203" descr="накладка на входную дверь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" y="11812361"/>
          <a:ext cx="351064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533400</xdr:colOff>
      <xdr:row>24</xdr:row>
      <xdr:rowOff>28575</xdr:rowOff>
    </xdr:from>
    <xdr:to>
      <xdr:col>9</xdr:col>
      <xdr:colOff>666750</xdr:colOff>
      <xdr:row>24</xdr:row>
      <xdr:rowOff>142875</xdr:rowOff>
    </xdr:to>
    <xdr:pic>
      <xdr:nvPicPr>
        <xdr:cNvPr id="11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175385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561975</xdr:colOff>
      <xdr:row>24</xdr:row>
      <xdr:rowOff>28575</xdr:rowOff>
    </xdr:from>
    <xdr:to>
      <xdr:col>10</xdr:col>
      <xdr:colOff>695325</xdr:colOff>
      <xdr:row>24</xdr:row>
      <xdr:rowOff>142875</xdr:rowOff>
    </xdr:to>
    <xdr:pic>
      <xdr:nvPicPr>
        <xdr:cNvPr id="12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1175385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542925</xdr:colOff>
      <xdr:row>24</xdr:row>
      <xdr:rowOff>28575</xdr:rowOff>
    </xdr:from>
    <xdr:to>
      <xdr:col>5</xdr:col>
      <xdr:colOff>685800</xdr:colOff>
      <xdr:row>24</xdr:row>
      <xdr:rowOff>142875</xdr:rowOff>
    </xdr:to>
    <xdr:pic>
      <xdr:nvPicPr>
        <xdr:cNvPr id="13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75385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542925</xdr:colOff>
      <xdr:row>24</xdr:row>
      <xdr:rowOff>47625</xdr:rowOff>
    </xdr:from>
    <xdr:to>
      <xdr:col>7</xdr:col>
      <xdr:colOff>685800</xdr:colOff>
      <xdr:row>24</xdr:row>
      <xdr:rowOff>161925</xdr:rowOff>
    </xdr:to>
    <xdr:pic>
      <xdr:nvPicPr>
        <xdr:cNvPr id="14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17729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542925</xdr:colOff>
      <xdr:row>24</xdr:row>
      <xdr:rowOff>38100</xdr:rowOff>
    </xdr:from>
    <xdr:to>
      <xdr:col>8</xdr:col>
      <xdr:colOff>685800</xdr:colOff>
      <xdr:row>24</xdr:row>
      <xdr:rowOff>161925</xdr:rowOff>
    </xdr:to>
    <xdr:pic>
      <xdr:nvPicPr>
        <xdr:cNvPr id="15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7633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533400</xdr:colOff>
      <xdr:row>24</xdr:row>
      <xdr:rowOff>57150</xdr:rowOff>
    </xdr:from>
    <xdr:to>
      <xdr:col>6</xdr:col>
      <xdr:colOff>676275</xdr:colOff>
      <xdr:row>24</xdr:row>
      <xdr:rowOff>180975</xdr:rowOff>
    </xdr:to>
    <xdr:pic>
      <xdr:nvPicPr>
        <xdr:cNvPr id="16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17824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3</xdr:row>
      <xdr:rowOff>57150</xdr:rowOff>
    </xdr:from>
    <xdr:to>
      <xdr:col>5</xdr:col>
      <xdr:colOff>904875</xdr:colOff>
      <xdr:row>5</xdr:row>
      <xdr:rowOff>47625</xdr:rowOff>
    </xdr:to>
    <xdr:pic>
      <xdr:nvPicPr>
        <xdr:cNvPr id="17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57150</xdr:rowOff>
    </xdr:from>
    <xdr:to>
      <xdr:col>6</xdr:col>
      <xdr:colOff>933450</xdr:colOff>
      <xdr:row>5</xdr:row>
      <xdr:rowOff>47625</xdr:rowOff>
    </xdr:to>
    <xdr:pic>
      <xdr:nvPicPr>
        <xdr:cNvPr id="18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3</xdr:row>
      <xdr:rowOff>57150</xdr:rowOff>
    </xdr:from>
    <xdr:to>
      <xdr:col>7</xdr:col>
      <xdr:colOff>876300</xdr:colOff>
      <xdr:row>5</xdr:row>
      <xdr:rowOff>47625</xdr:rowOff>
    </xdr:to>
    <xdr:pic>
      <xdr:nvPicPr>
        <xdr:cNvPr id="19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3</xdr:row>
      <xdr:rowOff>57150</xdr:rowOff>
    </xdr:from>
    <xdr:to>
      <xdr:col>8</xdr:col>
      <xdr:colOff>895350</xdr:colOff>
      <xdr:row>5</xdr:row>
      <xdr:rowOff>47625</xdr:rowOff>
    </xdr:to>
    <xdr:pic>
      <xdr:nvPicPr>
        <xdr:cNvPr id="20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371475</xdr:colOff>
      <xdr:row>3</xdr:row>
      <xdr:rowOff>57150</xdr:rowOff>
    </xdr:from>
    <xdr:to>
      <xdr:col>9</xdr:col>
      <xdr:colOff>914400</xdr:colOff>
      <xdr:row>5</xdr:row>
      <xdr:rowOff>47625</xdr:rowOff>
    </xdr:to>
    <xdr:pic>
      <xdr:nvPicPr>
        <xdr:cNvPr id="21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742950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352425</xdr:colOff>
      <xdr:row>3</xdr:row>
      <xdr:rowOff>57150</xdr:rowOff>
    </xdr:from>
    <xdr:to>
      <xdr:col>10</xdr:col>
      <xdr:colOff>904875</xdr:colOff>
      <xdr:row>5</xdr:row>
      <xdr:rowOff>47625</xdr:rowOff>
    </xdr:to>
    <xdr:pic>
      <xdr:nvPicPr>
        <xdr:cNvPr id="22" name="Рисунок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27</xdr:row>
      <xdr:rowOff>171450</xdr:rowOff>
    </xdr:from>
    <xdr:to>
      <xdr:col>10</xdr:col>
      <xdr:colOff>733425</xdr:colOff>
      <xdr:row>27</xdr:row>
      <xdr:rowOff>285750</xdr:rowOff>
    </xdr:to>
    <xdr:grpSp>
      <xdr:nvGrpSpPr>
        <xdr:cNvPr id="7594" name="Группа 88"/>
        <xdr:cNvGrpSpPr>
          <a:grpSpLocks/>
        </xdr:cNvGrpSpPr>
      </xdr:nvGrpSpPr>
      <xdr:grpSpPr bwMode="auto">
        <a:xfrm>
          <a:off x="5181600" y="9927771"/>
          <a:ext cx="6546396" cy="114300"/>
          <a:chOff x="4618485" y="15087600"/>
          <a:chExt cx="6022324" cy="116517"/>
        </a:xfrm>
      </xdr:grpSpPr>
      <xdr:pic>
        <xdr:nvPicPr>
          <xdr:cNvPr id="7608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8485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09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025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10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39466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11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3743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12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1049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13" name="Рисунок 58" descr="галочка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02250" y="15087600"/>
            <a:ext cx="138559" cy="116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131990</xdr:colOff>
      <xdr:row>27</xdr:row>
      <xdr:rowOff>55789</xdr:rowOff>
    </xdr:from>
    <xdr:to>
      <xdr:col>1</xdr:col>
      <xdr:colOff>142875</xdr:colOff>
      <xdr:row>27</xdr:row>
      <xdr:rowOff>398689</xdr:rowOff>
    </xdr:to>
    <xdr:pic>
      <xdr:nvPicPr>
        <xdr:cNvPr id="7595" name="Рисунок 203" descr="накладка на входную дверь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" y="9812110"/>
          <a:ext cx="351064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533400</xdr:colOff>
      <xdr:row>24</xdr:row>
      <xdr:rowOff>28575</xdr:rowOff>
    </xdr:from>
    <xdr:to>
      <xdr:col>9</xdr:col>
      <xdr:colOff>666750</xdr:colOff>
      <xdr:row>24</xdr:row>
      <xdr:rowOff>142875</xdr:rowOff>
    </xdr:to>
    <xdr:pic>
      <xdr:nvPicPr>
        <xdr:cNvPr id="7596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175385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561975</xdr:colOff>
      <xdr:row>24</xdr:row>
      <xdr:rowOff>28575</xdr:rowOff>
    </xdr:from>
    <xdr:to>
      <xdr:col>10</xdr:col>
      <xdr:colOff>695325</xdr:colOff>
      <xdr:row>24</xdr:row>
      <xdr:rowOff>142875</xdr:rowOff>
    </xdr:to>
    <xdr:pic>
      <xdr:nvPicPr>
        <xdr:cNvPr id="7597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1175385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542925</xdr:colOff>
      <xdr:row>24</xdr:row>
      <xdr:rowOff>28575</xdr:rowOff>
    </xdr:from>
    <xdr:to>
      <xdr:col>5</xdr:col>
      <xdr:colOff>685800</xdr:colOff>
      <xdr:row>24</xdr:row>
      <xdr:rowOff>142875</xdr:rowOff>
    </xdr:to>
    <xdr:pic>
      <xdr:nvPicPr>
        <xdr:cNvPr id="7598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75385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542925</xdr:colOff>
      <xdr:row>24</xdr:row>
      <xdr:rowOff>47625</xdr:rowOff>
    </xdr:from>
    <xdr:to>
      <xdr:col>7</xdr:col>
      <xdr:colOff>685800</xdr:colOff>
      <xdr:row>24</xdr:row>
      <xdr:rowOff>161925</xdr:rowOff>
    </xdr:to>
    <xdr:pic>
      <xdr:nvPicPr>
        <xdr:cNvPr id="7599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17729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542925</xdr:colOff>
      <xdr:row>24</xdr:row>
      <xdr:rowOff>38100</xdr:rowOff>
    </xdr:from>
    <xdr:to>
      <xdr:col>8</xdr:col>
      <xdr:colOff>685800</xdr:colOff>
      <xdr:row>24</xdr:row>
      <xdr:rowOff>161925</xdr:rowOff>
    </xdr:to>
    <xdr:pic>
      <xdr:nvPicPr>
        <xdr:cNvPr id="7600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17633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533400</xdr:colOff>
      <xdr:row>24</xdr:row>
      <xdr:rowOff>57150</xdr:rowOff>
    </xdr:from>
    <xdr:to>
      <xdr:col>6</xdr:col>
      <xdr:colOff>676275</xdr:colOff>
      <xdr:row>24</xdr:row>
      <xdr:rowOff>180975</xdr:rowOff>
    </xdr:to>
    <xdr:pic>
      <xdr:nvPicPr>
        <xdr:cNvPr id="7601" name="Рисунок 58" descr="галочка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17824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3</xdr:row>
      <xdr:rowOff>57150</xdr:rowOff>
    </xdr:from>
    <xdr:to>
      <xdr:col>5</xdr:col>
      <xdr:colOff>904875</xdr:colOff>
      <xdr:row>5</xdr:row>
      <xdr:rowOff>47625</xdr:rowOff>
    </xdr:to>
    <xdr:pic>
      <xdr:nvPicPr>
        <xdr:cNvPr id="7602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57150</xdr:rowOff>
    </xdr:from>
    <xdr:to>
      <xdr:col>6</xdr:col>
      <xdr:colOff>933450</xdr:colOff>
      <xdr:row>5</xdr:row>
      <xdr:rowOff>47625</xdr:rowOff>
    </xdr:to>
    <xdr:pic>
      <xdr:nvPicPr>
        <xdr:cNvPr id="7603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3</xdr:row>
      <xdr:rowOff>57150</xdr:rowOff>
    </xdr:from>
    <xdr:to>
      <xdr:col>7</xdr:col>
      <xdr:colOff>876300</xdr:colOff>
      <xdr:row>5</xdr:row>
      <xdr:rowOff>47625</xdr:rowOff>
    </xdr:to>
    <xdr:pic>
      <xdr:nvPicPr>
        <xdr:cNvPr id="7604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3</xdr:row>
      <xdr:rowOff>57150</xdr:rowOff>
    </xdr:from>
    <xdr:to>
      <xdr:col>8</xdr:col>
      <xdr:colOff>895350</xdr:colOff>
      <xdr:row>5</xdr:row>
      <xdr:rowOff>47625</xdr:rowOff>
    </xdr:to>
    <xdr:pic>
      <xdr:nvPicPr>
        <xdr:cNvPr id="7605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371475</xdr:colOff>
      <xdr:row>3</xdr:row>
      <xdr:rowOff>57150</xdr:rowOff>
    </xdr:from>
    <xdr:to>
      <xdr:col>9</xdr:col>
      <xdr:colOff>914400</xdr:colOff>
      <xdr:row>5</xdr:row>
      <xdr:rowOff>47625</xdr:rowOff>
    </xdr:to>
    <xdr:pic>
      <xdr:nvPicPr>
        <xdr:cNvPr id="7606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742950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352425</xdr:colOff>
      <xdr:row>3</xdr:row>
      <xdr:rowOff>57150</xdr:rowOff>
    </xdr:from>
    <xdr:to>
      <xdr:col>10</xdr:col>
      <xdr:colOff>904875</xdr:colOff>
      <xdr:row>5</xdr:row>
      <xdr:rowOff>47625</xdr:rowOff>
    </xdr:to>
    <xdr:pic>
      <xdr:nvPicPr>
        <xdr:cNvPr id="7607" name="Рисунок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7429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12</xdr:row>
      <xdr:rowOff>0</xdr:rowOff>
    </xdr:from>
    <xdr:to>
      <xdr:col>23</xdr:col>
      <xdr:colOff>0</xdr:colOff>
      <xdr:row>14</xdr:row>
      <xdr:rowOff>121228</xdr:rowOff>
    </xdr:to>
    <xdr:sp macro="" textlink="">
      <xdr:nvSpPr>
        <xdr:cNvPr id="2" name="Рисунок 18" descr="накладка на входную дверь.jpg"/>
        <xdr:cNvSpPr>
          <a:spLocks noChangeAspect="1"/>
        </xdr:cNvSpPr>
      </xdr:nvSpPr>
      <xdr:spPr bwMode="auto">
        <a:xfrm>
          <a:off x="18335625" y="45339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133350</xdr:colOff>
      <xdr:row>3</xdr:row>
      <xdr:rowOff>76200</xdr:rowOff>
    </xdr:from>
    <xdr:to>
      <xdr:col>6</xdr:col>
      <xdr:colOff>676275</xdr:colOff>
      <xdr:row>5</xdr:row>
      <xdr:rowOff>76200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3</xdr:row>
      <xdr:rowOff>76200</xdr:rowOff>
    </xdr:from>
    <xdr:to>
      <xdr:col>7</xdr:col>
      <xdr:colOff>676275</xdr:colOff>
      <xdr:row>5</xdr:row>
      <xdr:rowOff>76200</xdr:rowOff>
    </xdr:to>
    <xdr:pic>
      <xdr:nvPicPr>
        <xdr:cNvPr id="5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3</xdr:row>
      <xdr:rowOff>76200</xdr:rowOff>
    </xdr:from>
    <xdr:to>
      <xdr:col>8</xdr:col>
      <xdr:colOff>676275</xdr:colOff>
      <xdr:row>5</xdr:row>
      <xdr:rowOff>76200</xdr:rowOff>
    </xdr:to>
    <xdr:pic>
      <xdr:nvPicPr>
        <xdr:cNvPr id="6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3</xdr:row>
      <xdr:rowOff>76200</xdr:rowOff>
    </xdr:from>
    <xdr:to>
      <xdr:col>9</xdr:col>
      <xdr:colOff>676275</xdr:colOff>
      <xdr:row>5</xdr:row>
      <xdr:rowOff>76200</xdr:rowOff>
    </xdr:to>
    <xdr:pic>
      <xdr:nvPicPr>
        <xdr:cNvPr id="7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</xdr:row>
      <xdr:rowOff>76200</xdr:rowOff>
    </xdr:from>
    <xdr:to>
      <xdr:col>10</xdr:col>
      <xdr:colOff>676275</xdr:colOff>
      <xdr:row>5</xdr:row>
      <xdr:rowOff>76200</xdr:rowOff>
    </xdr:to>
    <xdr:pic>
      <xdr:nvPicPr>
        <xdr:cNvPr id="8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</xdr:colOff>
      <xdr:row>3</xdr:row>
      <xdr:rowOff>76200</xdr:rowOff>
    </xdr:from>
    <xdr:to>
      <xdr:col>11</xdr:col>
      <xdr:colOff>666750</xdr:colOff>
      <xdr:row>5</xdr:row>
      <xdr:rowOff>76200</xdr:rowOff>
    </xdr:to>
    <xdr:pic>
      <xdr:nvPicPr>
        <xdr:cNvPr id="9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3</xdr:row>
      <xdr:rowOff>76200</xdr:rowOff>
    </xdr:from>
    <xdr:to>
      <xdr:col>12</xdr:col>
      <xdr:colOff>657225</xdr:colOff>
      <xdr:row>5</xdr:row>
      <xdr:rowOff>76200</xdr:rowOff>
    </xdr:to>
    <xdr:pic>
      <xdr:nvPicPr>
        <xdr:cNvPr id="10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3</xdr:row>
      <xdr:rowOff>76200</xdr:rowOff>
    </xdr:from>
    <xdr:to>
      <xdr:col>13</xdr:col>
      <xdr:colOff>676275</xdr:colOff>
      <xdr:row>5</xdr:row>
      <xdr:rowOff>76200</xdr:rowOff>
    </xdr:to>
    <xdr:pic>
      <xdr:nvPicPr>
        <xdr:cNvPr id="11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133350</xdr:colOff>
      <xdr:row>3</xdr:row>
      <xdr:rowOff>76200</xdr:rowOff>
    </xdr:from>
    <xdr:to>
      <xdr:col>14</xdr:col>
      <xdr:colOff>676275</xdr:colOff>
      <xdr:row>5</xdr:row>
      <xdr:rowOff>76200</xdr:rowOff>
    </xdr:to>
    <xdr:pic>
      <xdr:nvPicPr>
        <xdr:cNvPr id="12" name="Рисунок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</xdr:colOff>
      <xdr:row>3</xdr:row>
      <xdr:rowOff>76200</xdr:rowOff>
    </xdr:from>
    <xdr:to>
      <xdr:col>15</xdr:col>
      <xdr:colOff>676275</xdr:colOff>
      <xdr:row>5</xdr:row>
      <xdr:rowOff>76200</xdr:rowOff>
    </xdr:to>
    <xdr:pic>
      <xdr:nvPicPr>
        <xdr:cNvPr id="13" name="Рисунок 2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3</xdr:row>
      <xdr:rowOff>76200</xdr:rowOff>
    </xdr:from>
    <xdr:to>
      <xdr:col>16</xdr:col>
      <xdr:colOff>666750</xdr:colOff>
      <xdr:row>5</xdr:row>
      <xdr:rowOff>76200</xdr:rowOff>
    </xdr:to>
    <xdr:pic>
      <xdr:nvPicPr>
        <xdr:cNvPr id="14" name="Рисунок 2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3</xdr:row>
      <xdr:rowOff>76200</xdr:rowOff>
    </xdr:from>
    <xdr:to>
      <xdr:col>17</xdr:col>
      <xdr:colOff>676275</xdr:colOff>
      <xdr:row>5</xdr:row>
      <xdr:rowOff>76200</xdr:rowOff>
    </xdr:to>
    <xdr:pic>
      <xdr:nvPicPr>
        <xdr:cNvPr id="15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3</xdr:row>
      <xdr:rowOff>76200</xdr:rowOff>
    </xdr:from>
    <xdr:to>
      <xdr:col>18</xdr:col>
      <xdr:colOff>676275</xdr:colOff>
      <xdr:row>5</xdr:row>
      <xdr:rowOff>76200</xdr:rowOff>
    </xdr:to>
    <xdr:pic>
      <xdr:nvPicPr>
        <xdr:cNvPr id="16" name="Рисунок 2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133350</xdr:colOff>
      <xdr:row>3</xdr:row>
      <xdr:rowOff>76200</xdr:rowOff>
    </xdr:from>
    <xdr:to>
      <xdr:col>19</xdr:col>
      <xdr:colOff>685800</xdr:colOff>
      <xdr:row>5</xdr:row>
      <xdr:rowOff>76200</xdr:rowOff>
    </xdr:to>
    <xdr:pic>
      <xdr:nvPicPr>
        <xdr:cNvPr id="17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3</xdr:row>
      <xdr:rowOff>76200</xdr:rowOff>
    </xdr:from>
    <xdr:to>
      <xdr:col>20</xdr:col>
      <xdr:colOff>676275</xdr:colOff>
      <xdr:row>5</xdr:row>
      <xdr:rowOff>76200</xdr:rowOff>
    </xdr:to>
    <xdr:pic>
      <xdr:nvPicPr>
        <xdr:cNvPr id="18" name="Рисунок 2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3</xdr:row>
      <xdr:rowOff>76200</xdr:rowOff>
    </xdr:from>
    <xdr:to>
      <xdr:col>21</xdr:col>
      <xdr:colOff>676275</xdr:colOff>
      <xdr:row>5</xdr:row>
      <xdr:rowOff>76200</xdr:rowOff>
    </xdr:to>
    <xdr:pic>
      <xdr:nvPicPr>
        <xdr:cNvPr id="19" name="Рисунок 2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133350</xdr:colOff>
      <xdr:row>3</xdr:row>
      <xdr:rowOff>76200</xdr:rowOff>
    </xdr:from>
    <xdr:to>
      <xdr:col>22</xdr:col>
      <xdr:colOff>685800</xdr:colOff>
      <xdr:row>5</xdr:row>
      <xdr:rowOff>76200</xdr:rowOff>
    </xdr:to>
    <xdr:pic>
      <xdr:nvPicPr>
        <xdr:cNvPr id="20" name="Рисунок 2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123825</xdr:colOff>
      <xdr:row>3</xdr:row>
      <xdr:rowOff>76200</xdr:rowOff>
    </xdr:from>
    <xdr:to>
      <xdr:col>23</xdr:col>
      <xdr:colOff>676275</xdr:colOff>
      <xdr:row>5</xdr:row>
      <xdr:rowOff>76200</xdr:rowOff>
    </xdr:to>
    <xdr:pic>
      <xdr:nvPicPr>
        <xdr:cNvPr id="21" name="Рисунок 2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133350</xdr:colOff>
      <xdr:row>3</xdr:row>
      <xdr:rowOff>76200</xdr:rowOff>
    </xdr:from>
    <xdr:to>
      <xdr:col>24</xdr:col>
      <xdr:colOff>685800</xdr:colOff>
      <xdr:row>5</xdr:row>
      <xdr:rowOff>76200</xdr:rowOff>
    </xdr:to>
    <xdr:pic>
      <xdr:nvPicPr>
        <xdr:cNvPr id="22" name="Рисунок 2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95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3</xdr:row>
      <xdr:rowOff>76200</xdr:rowOff>
    </xdr:from>
    <xdr:to>
      <xdr:col>25</xdr:col>
      <xdr:colOff>695325</xdr:colOff>
      <xdr:row>5</xdr:row>
      <xdr:rowOff>76200</xdr:rowOff>
    </xdr:to>
    <xdr:pic>
      <xdr:nvPicPr>
        <xdr:cNvPr id="23" name="Рисунок 3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95250</xdr:colOff>
      <xdr:row>3</xdr:row>
      <xdr:rowOff>76200</xdr:rowOff>
    </xdr:from>
    <xdr:to>
      <xdr:col>26</xdr:col>
      <xdr:colOff>647700</xdr:colOff>
      <xdr:row>5</xdr:row>
      <xdr:rowOff>76200</xdr:rowOff>
    </xdr:to>
    <xdr:pic>
      <xdr:nvPicPr>
        <xdr:cNvPr id="24" name="Рисунок 3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12</xdr:row>
      <xdr:rowOff>0</xdr:rowOff>
    </xdr:from>
    <xdr:to>
      <xdr:col>23</xdr:col>
      <xdr:colOff>0</xdr:colOff>
      <xdr:row>14</xdr:row>
      <xdr:rowOff>111857</xdr:rowOff>
    </xdr:to>
    <xdr:sp macro="" textlink="">
      <xdr:nvSpPr>
        <xdr:cNvPr id="2509" name="Рисунок 18" descr="накладка на входную дверь.jpg"/>
        <xdr:cNvSpPr>
          <a:spLocks noChangeAspect="1"/>
        </xdr:cNvSpPr>
      </xdr:nvSpPr>
      <xdr:spPr bwMode="auto">
        <a:xfrm>
          <a:off x="18335625" y="45339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146959</xdr:colOff>
      <xdr:row>3</xdr:row>
      <xdr:rowOff>185056</xdr:rowOff>
    </xdr:from>
    <xdr:to>
      <xdr:col>6</xdr:col>
      <xdr:colOff>724287</xdr:colOff>
      <xdr:row>5</xdr:row>
      <xdr:rowOff>13607</xdr:rowOff>
    </xdr:to>
    <xdr:pic>
      <xdr:nvPicPr>
        <xdr:cNvPr id="2511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530" y="879020"/>
          <a:ext cx="577328" cy="1461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3</xdr:row>
      <xdr:rowOff>185056</xdr:rowOff>
    </xdr:from>
    <xdr:to>
      <xdr:col>7</xdr:col>
      <xdr:colOff>710678</xdr:colOff>
      <xdr:row>5</xdr:row>
      <xdr:rowOff>13607</xdr:rowOff>
    </xdr:to>
    <xdr:pic>
      <xdr:nvPicPr>
        <xdr:cNvPr id="2512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136" y="879020"/>
          <a:ext cx="577328" cy="1461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123824</xdr:colOff>
      <xdr:row>3</xdr:row>
      <xdr:rowOff>171449</xdr:rowOff>
    </xdr:from>
    <xdr:to>
      <xdr:col>8</xdr:col>
      <xdr:colOff>711281</xdr:colOff>
      <xdr:row>5</xdr:row>
      <xdr:rowOff>0</xdr:rowOff>
    </xdr:to>
    <xdr:pic>
      <xdr:nvPicPr>
        <xdr:cNvPr id="25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4" y="865413"/>
          <a:ext cx="587457" cy="1461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3</xdr:row>
      <xdr:rowOff>157841</xdr:rowOff>
    </xdr:from>
    <xdr:to>
      <xdr:col>9</xdr:col>
      <xdr:colOff>710678</xdr:colOff>
      <xdr:row>5</xdr:row>
      <xdr:rowOff>5629</xdr:rowOff>
    </xdr:to>
    <xdr:pic>
      <xdr:nvPicPr>
        <xdr:cNvPr id="25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564" y="851805"/>
          <a:ext cx="577328" cy="147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160564</xdr:colOff>
      <xdr:row>3</xdr:row>
      <xdr:rowOff>163286</xdr:rowOff>
    </xdr:from>
    <xdr:to>
      <xdr:col>10</xdr:col>
      <xdr:colOff>734246</xdr:colOff>
      <xdr:row>5</xdr:row>
      <xdr:rowOff>186</xdr:rowOff>
    </xdr:to>
    <xdr:pic>
      <xdr:nvPicPr>
        <xdr:cNvPr id="2515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993" y="857250"/>
          <a:ext cx="573682" cy="1464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100693</xdr:colOff>
      <xdr:row>3</xdr:row>
      <xdr:rowOff>163286</xdr:rowOff>
    </xdr:from>
    <xdr:to>
      <xdr:col>11</xdr:col>
      <xdr:colOff>684440</xdr:colOff>
      <xdr:row>4</xdr:row>
      <xdr:rowOff>1382484</xdr:rowOff>
    </xdr:to>
    <xdr:pic>
      <xdr:nvPicPr>
        <xdr:cNvPr id="25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336" y="857250"/>
          <a:ext cx="583747" cy="14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63953</xdr:colOff>
      <xdr:row>3</xdr:row>
      <xdr:rowOff>161628</xdr:rowOff>
    </xdr:from>
    <xdr:to>
      <xdr:col>12</xdr:col>
      <xdr:colOff>647700</xdr:colOff>
      <xdr:row>4</xdr:row>
      <xdr:rowOff>1382484</xdr:rowOff>
    </xdr:to>
    <xdr:pic>
      <xdr:nvPicPr>
        <xdr:cNvPr id="25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7810" y="855592"/>
          <a:ext cx="583747" cy="1452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83003</xdr:colOff>
      <xdr:row>3</xdr:row>
      <xdr:rowOff>161628</xdr:rowOff>
    </xdr:from>
    <xdr:to>
      <xdr:col>13</xdr:col>
      <xdr:colOff>680358</xdr:colOff>
      <xdr:row>5</xdr:row>
      <xdr:rowOff>14801</xdr:rowOff>
    </xdr:to>
    <xdr:pic>
      <xdr:nvPicPr>
        <xdr:cNvPr id="25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4" y="855592"/>
          <a:ext cx="597355" cy="1486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106136</xdr:colOff>
      <xdr:row>3</xdr:row>
      <xdr:rowOff>149678</xdr:rowOff>
    </xdr:from>
    <xdr:to>
      <xdr:col>21</xdr:col>
      <xdr:colOff>692065</xdr:colOff>
      <xdr:row>5</xdr:row>
      <xdr:rowOff>0</xdr:rowOff>
    </xdr:to>
    <xdr:pic>
      <xdr:nvPicPr>
        <xdr:cNvPr id="2526" name="Рисунок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2922" y="843642"/>
          <a:ext cx="585929" cy="148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106135</xdr:colOff>
      <xdr:row>3</xdr:row>
      <xdr:rowOff>149680</xdr:rowOff>
    </xdr:from>
    <xdr:to>
      <xdr:col>22</xdr:col>
      <xdr:colOff>702343</xdr:colOff>
      <xdr:row>5</xdr:row>
      <xdr:rowOff>1</xdr:rowOff>
    </xdr:to>
    <xdr:pic>
      <xdr:nvPicPr>
        <xdr:cNvPr id="2527" name="Рисунок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2135" y="843644"/>
          <a:ext cx="596208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96610</xdr:colOff>
      <xdr:row>3</xdr:row>
      <xdr:rowOff>149679</xdr:rowOff>
    </xdr:from>
    <xdr:to>
      <xdr:col>23</xdr:col>
      <xdr:colOff>692818</xdr:colOff>
      <xdr:row>5</xdr:row>
      <xdr:rowOff>0</xdr:rowOff>
    </xdr:to>
    <xdr:pic>
      <xdr:nvPicPr>
        <xdr:cNvPr id="2528" name="Рисунок 2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1824" y="843643"/>
          <a:ext cx="596208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106135</xdr:colOff>
      <xdr:row>3</xdr:row>
      <xdr:rowOff>136072</xdr:rowOff>
    </xdr:from>
    <xdr:to>
      <xdr:col>24</xdr:col>
      <xdr:colOff>702343</xdr:colOff>
      <xdr:row>4</xdr:row>
      <xdr:rowOff>1387928</xdr:rowOff>
    </xdr:to>
    <xdr:pic>
      <xdr:nvPicPr>
        <xdr:cNvPr id="2529" name="Рисунок 2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0564" y="830036"/>
          <a:ext cx="596208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115660</xdr:colOff>
      <xdr:row>3</xdr:row>
      <xdr:rowOff>149679</xdr:rowOff>
    </xdr:from>
    <xdr:to>
      <xdr:col>25</xdr:col>
      <xdr:colOff>711868</xdr:colOff>
      <xdr:row>5</xdr:row>
      <xdr:rowOff>0</xdr:rowOff>
    </xdr:to>
    <xdr:pic>
      <xdr:nvPicPr>
        <xdr:cNvPr id="2530" name="Рисунок 3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9303" y="843643"/>
          <a:ext cx="596208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68035</xdr:colOff>
      <xdr:row>3</xdr:row>
      <xdr:rowOff>149679</xdr:rowOff>
    </xdr:from>
    <xdr:to>
      <xdr:col>26</xdr:col>
      <xdr:colOff>664243</xdr:colOff>
      <xdr:row>5</xdr:row>
      <xdr:rowOff>0</xdr:rowOff>
    </xdr:to>
    <xdr:pic>
      <xdr:nvPicPr>
        <xdr:cNvPr id="2531" name="Рисунок 3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892" y="843643"/>
          <a:ext cx="596208" cy="148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119742</xdr:colOff>
      <xdr:row>3</xdr:row>
      <xdr:rowOff>157841</xdr:rowOff>
    </xdr:from>
    <xdr:to>
      <xdr:col>14</xdr:col>
      <xdr:colOff>707571</xdr:colOff>
      <xdr:row>5</xdr:row>
      <xdr:rowOff>12972</xdr:rowOff>
    </xdr:to>
    <xdr:pic>
      <xdr:nvPicPr>
        <xdr:cNvPr id="25" name="Рисунок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2028" y="851805"/>
          <a:ext cx="587829" cy="148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110217</xdr:colOff>
      <xdr:row>3</xdr:row>
      <xdr:rowOff>144234</xdr:rowOff>
    </xdr:from>
    <xdr:to>
      <xdr:col>15</xdr:col>
      <xdr:colOff>721179</xdr:colOff>
      <xdr:row>5</xdr:row>
      <xdr:rowOff>31258</xdr:rowOff>
    </xdr:to>
    <xdr:pic>
      <xdr:nvPicPr>
        <xdr:cNvPr id="26" name="Рисунок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717" y="838198"/>
          <a:ext cx="610962" cy="151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114298</xdr:colOff>
      <xdr:row>3</xdr:row>
      <xdr:rowOff>130627</xdr:rowOff>
    </xdr:from>
    <xdr:to>
      <xdr:col>16</xdr:col>
      <xdr:colOff>723635</xdr:colOff>
      <xdr:row>5</xdr:row>
      <xdr:rowOff>13608</xdr:rowOff>
    </xdr:to>
    <xdr:pic>
      <xdr:nvPicPr>
        <xdr:cNvPr id="27" name="Рисунок 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5012" y="824591"/>
          <a:ext cx="609337" cy="151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108858</xdr:colOff>
      <xdr:row>3</xdr:row>
      <xdr:rowOff>144235</xdr:rowOff>
    </xdr:from>
    <xdr:to>
      <xdr:col>17</xdr:col>
      <xdr:colOff>711282</xdr:colOff>
      <xdr:row>5</xdr:row>
      <xdr:rowOff>10019</xdr:rowOff>
    </xdr:to>
    <xdr:pic>
      <xdr:nvPicPr>
        <xdr:cNvPr id="28" name="Рисунок 2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8787" y="838199"/>
          <a:ext cx="602424" cy="1498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92530</xdr:colOff>
      <xdr:row>3</xdr:row>
      <xdr:rowOff>130628</xdr:rowOff>
    </xdr:from>
    <xdr:to>
      <xdr:col>18</xdr:col>
      <xdr:colOff>693964</xdr:colOff>
      <xdr:row>5</xdr:row>
      <xdr:rowOff>20198</xdr:rowOff>
    </xdr:to>
    <xdr:pic>
      <xdr:nvPicPr>
        <xdr:cNvPr id="29" name="Рисунок 2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1673" y="824592"/>
          <a:ext cx="601434" cy="152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108857</xdr:colOff>
      <xdr:row>3</xdr:row>
      <xdr:rowOff>136073</xdr:rowOff>
    </xdr:from>
    <xdr:to>
      <xdr:col>19</xdr:col>
      <xdr:colOff>720806</xdr:colOff>
      <xdr:row>5</xdr:row>
      <xdr:rowOff>6500</xdr:rowOff>
    </xdr:to>
    <xdr:pic>
      <xdr:nvPicPr>
        <xdr:cNvPr id="30" name="Рисунок 2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7214" y="830037"/>
          <a:ext cx="611949" cy="150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106136</xdr:colOff>
      <xdr:row>3</xdr:row>
      <xdr:rowOff>136072</xdr:rowOff>
    </xdr:from>
    <xdr:to>
      <xdr:col>20</xdr:col>
      <xdr:colOff>708192</xdr:colOff>
      <xdr:row>4</xdr:row>
      <xdr:rowOff>1387929</xdr:rowOff>
    </xdr:to>
    <xdr:pic>
      <xdr:nvPicPr>
        <xdr:cNvPr id="31" name="Рисунок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3707" y="830036"/>
          <a:ext cx="602056" cy="148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59871</xdr:rowOff>
    </xdr:to>
    <xdr:sp macro="" textlink="">
      <xdr:nvSpPr>
        <xdr:cNvPr id="3" name="Рисунок 14" descr="накладка на входную дверь.jpg"/>
        <xdr:cNvSpPr>
          <a:spLocks noChangeAspect="1"/>
        </xdr:cNvSpPr>
      </xdr:nvSpPr>
      <xdr:spPr bwMode="auto">
        <a:xfrm>
          <a:off x="14525625" y="176784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54428</xdr:rowOff>
    </xdr:to>
    <xdr:sp macro="" textlink="">
      <xdr:nvSpPr>
        <xdr:cNvPr id="4" name="Рисунок 30" descr="накладка на входную дверь.jpg"/>
        <xdr:cNvSpPr>
          <a:spLocks noChangeAspect="1"/>
        </xdr:cNvSpPr>
      </xdr:nvSpPr>
      <xdr:spPr bwMode="auto">
        <a:xfrm>
          <a:off x="14525625" y="157353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314325</xdr:colOff>
      <xdr:row>22</xdr:row>
      <xdr:rowOff>95250</xdr:rowOff>
    </xdr:from>
    <xdr:to>
      <xdr:col>11</xdr:col>
      <xdr:colOff>447675</xdr:colOff>
      <xdr:row>22</xdr:row>
      <xdr:rowOff>238125</xdr:rowOff>
    </xdr:to>
    <xdr:pic>
      <xdr:nvPicPr>
        <xdr:cNvPr id="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20967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22</xdr:row>
      <xdr:rowOff>85725</xdr:rowOff>
    </xdr:from>
    <xdr:to>
      <xdr:col>13</xdr:col>
      <xdr:colOff>476250</xdr:colOff>
      <xdr:row>22</xdr:row>
      <xdr:rowOff>228600</xdr:rowOff>
    </xdr:to>
    <xdr:pic>
      <xdr:nvPicPr>
        <xdr:cNvPr id="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28</xdr:row>
      <xdr:rowOff>66675</xdr:rowOff>
    </xdr:from>
    <xdr:to>
      <xdr:col>9</xdr:col>
      <xdr:colOff>466725</xdr:colOff>
      <xdr:row>28</xdr:row>
      <xdr:rowOff>209550</xdr:rowOff>
    </xdr:to>
    <xdr:pic>
      <xdr:nvPicPr>
        <xdr:cNvPr id="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1255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22</xdr:row>
      <xdr:rowOff>85725</xdr:rowOff>
    </xdr:from>
    <xdr:to>
      <xdr:col>10</xdr:col>
      <xdr:colOff>447675</xdr:colOff>
      <xdr:row>22</xdr:row>
      <xdr:rowOff>228600</xdr:rowOff>
    </xdr:to>
    <xdr:pic>
      <xdr:nvPicPr>
        <xdr:cNvPr id="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409575</xdr:colOff>
      <xdr:row>22</xdr:row>
      <xdr:rowOff>85725</xdr:rowOff>
    </xdr:from>
    <xdr:to>
      <xdr:col>8</xdr:col>
      <xdr:colOff>542925</xdr:colOff>
      <xdr:row>22</xdr:row>
      <xdr:rowOff>228600</xdr:rowOff>
    </xdr:to>
    <xdr:pic>
      <xdr:nvPicPr>
        <xdr:cNvPr id="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25</xdr:row>
      <xdr:rowOff>66675</xdr:rowOff>
    </xdr:from>
    <xdr:to>
      <xdr:col>7</xdr:col>
      <xdr:colOff>476250</xdr:colOff>
      <xdr:row>25</xdr:row>
      <xdr:rowOff>209550</xdr:rowOff>
    </xdr:to>
    <xdr:pic>
      <xdr:nvPicPr>
        <xdr:cNvPr id="1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30968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352425</xdr:colOff>
      <xdr:row>22</xdr:row>
      <xdr:rowOff>66675</xdr:rowOff>
    </xdr:from>
    <xdr:to>
      <xdr:col>15</xdr:col>
      <xdr:colOff>495300</xdr:colOff>
      <xdr:row>22</xdr:row>
      <xdr:rowOff>209550</xdr:rowOff>
    </xdr:to>
    <xdr:pic>
      <xdr:nvPicPr>
        <xdr:cNvPr id="1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381000</xdr:colOff>
      <xdr:row>22</xdr:row>
      <xdr:rowOff>66675</xdr:rowOff>
    </xdr:from>
    <xdr:to>
      <xdr:col>16</xdr:col>
      <xdr:colOff>523875</xdr:colOff>
      <xdr:row>22</xdr:row>
      <xdr:rowOff>209550</xdr:rowOff>
    </xdr:to>
    <xdr:pic>
      <xdr:nvPicPr>
        <xdr:cNvPr id="1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381000</xdr:colOff>
      <xdr:row>22</xdr:row>
      <xdr:rowOff>85725</xdr:rowOff>
    </xdr:from>
    <xdr:to>
      <xdr:col>17</xdr:col>
      <xdr:colOff>523875</xdr:colOff>
      <xdr:row>22</xdr:row>
      <xdr:rowOff>228600</xdr:rowOff>
    </xdr:to>
    <xdr:pic>
      <xdr:nvPicPr>
        <xdr:cNvPr id="1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20872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390525</xdr:colOff>
      <xdr:row>22</xdr:row>
      <xdr:rowOff>66675</xdr:rowOff>
    </xdr:from>
    <xdr:to>
      <xdr:col>18</xdr:col>
      <xdr:colOff>533400</xdr:colOff>
      <xdr:row>22</xdr:row>
      <xdr:rowOff>209550</xdr:rowOff>
    </xdr:to>
    <xdr:pic>
      <xdr:nvPicPr>
        <xdr:cNvPr id="1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342900</xdr:colOff>
      <xdr:row>22</xdr:row>
      <xdr:rowOff>85725</xdr:rowOff>
    </xdr:from>
    <xdr:to>
      <xdr:col>12</xdr:col>
      <xdr:colOff>476250</xdr:colOff>
      <xdr:row>22</xdr:row>
      <xdr:rowOff>228600</xdr:rowOff>
    </xdr:to>
    <xdr:pic>
      <xdr:nvPicPr>
        <xdr:cNvPr id="1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304800</xdr:colOff>
      <xdr:row>23</xdr:row>
      <xdr:rowOff>85725</xdr:rowOff>
    </xdr:from>
    <xdr:to>
      <xdr:col>11</xdr:col>
      <xdr:colOff>438150</xdr:colOff>
      <xdr:row>23</xdr:row>
      <xdr:rowOff>228600</xdr:rowOff>
    </xdr:to>
    <xdr:pic>
      <xdr:nvPicPr>
        <xdr:cNvPr id="1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24301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23</xdr:row>
      <xdr:rowOff>66675</xdr:rowOff>
    </xdr:from>
    <xdr:to>
      <xdr:col>10</xdr:col>
      <xdr:colOff>438150</xdr:colOff>
      <xdr:row>23</xdr:row>
      <xdr:rowOff>209550</xdr:rowOff>
    </xdr:to>
    <xdr:pic>
      <xdr:nvPicPr>
        <xdr:cNvPr id="1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24110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333375</xdr:colOff>
      <xdr:row>23</xdr:row>
      <xdr:rowOff>66675</xdr:rowOff>
    </xdr:from>
    <xdr:to>
      <xdr:col>12</xdr:col>
      <xdr:colOff>466725</xdr:colOff>
      <xdr:row>23</xdr:row>
      <xdr:rowOff>209550</xdr:rowOff>
    </xdr:to>
    <xdr:pic>
      <xdr:nvPicPr>
        <xdr:cNvPr id="1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24110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352425</xdr:colOff>
      <xdr:row>23</xdr:row>
      <xdr:rowOff>66675</xdr:rowOff>
    </xdr:from>
    <xdr:to>
      <xdr:col>15</xdr:col>
      <xdr:colOff>495300</xdr:colOff>
      <xdr:row>23</xdr:row>
      <xdr:rowOff>209550</xdr:rowOff>
    </xdr:to>
    <xdr:pic>
      <xdr:nvPicPr>
        <xdr:cNvPr id="1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124110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390525</xdr:colOff>
      <xdr:row>23</xdr:row>
      <xdr:rowOff>66675</xdr:rowOff>
    </xdr:from>
    <xdr:to>
      <xdr:col>18</xdr:col>
      <xdr:colOff>533400</xdr:colOff>
      <xdr:row>23</xdr:row>
      <xdr:rowOff>209550</xdr:rowOff>
    </xdr:to>
    <xdr:pic>
      <xdr:nvPicPr>
        <xdr:cNvPr id="2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124110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23</xdr:row>
      <xdr:rowOff>76200</xdr:rowOff>
    </xdr:from>
    <xdr:to>
      <xdr:col>13</xdr:col>
      <xdr:colOff>485775</xdr:colOff>
      <xdr:row>23</xdr:row>
      <xdr:rowOff>219075</xdr:rowOff>
    </xdr:to>
    <xdr:pic>
      <xdr:nvPicPr>
        <xdr:cNvPr id="2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4206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314325</xdr:colOff>
      <xdr:row>22</xdr:row>
      <xdr:rowOff>95250</xdr:rowOff>
    </xdr:from>
    <xdr:to>
      <xdr:col>14</xdr:col>
      <xdr:colOff>447675</xdr:colOff>
      <xdr:row>22</xdr:row>
      <xdr:rowOff>238125</xdr:rowOff>
    </xdr:to>
    <xdr:pic>
      <xdr:nvPicPr>
        <xdr:cNvPr id="2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0967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314325</xdr:colOff>
      <xdr:row>23</xdr:row>
      <xdr:rowOff>85725</xdr:rowOff>
    </xdr:from>
    <xdr:to>
      <xdr:col>14</xdr:col>
      <xdr:colOff>457200</xdr:colOff>
      <xdr:row>23</xdr:row>
      <xdr:rowOff>228600</xdr:rowOff>
    </xdr:to>
    <xdr:pic>
      <xdr:nvPicPr>
        <xdr:cNvPr id="2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430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3</xdr:row>
      <xdr:rowOff>95250</xdr:rowOff>
    </xdr:from>
    <xdr:to>
      <xdr:col>6</xdr:col>
      <xdr:colOff>647700</xdr:colOff>
      <xdr:row>5</xdr:row>
      <xdr:rowOff>85725</xdr:rowOff>
    </xdr:to>
    <xdr:pic>
      <xdr:nvPicPr>
        <xdr:cNvPr id="24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3</xdr:row>
      <xdr:rowOff>95250</xdr:rowOff>
    </xdr:from>
    <xdr:to>
      <xdr:col>7</xdr:col>
      <xdr:colOff>695325</xdr:colOff>
      <xdr:row>5</xdr:row>
      <xdr:rowOff>85725</xdr:rowOff>
    </xdr:to>
    <xdr:pic>
      <xdr:nvPicPr>
        <xdr:cNvPr id="25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3</xdr:row>
      <xdr:rowOff>95250</xdr:rowOff>
    </xdr:from>
    <xdr:to>
      <xdr:col>8</xdr:col>
      <xdr:colOff>752475</xdr:colOff>
      <xdr:row>5</xdr:row>
      <xdr:rowOff>85725</xdr:rowOff>
    </xdr:to>
    <xdr:pic>
      <xdr:nvPicPr>
        <xdr:cNvPr id="26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3</xdr:row>
      <xdr:rowOff>95250</xdr:rowOff>
    </xdr:from>
    <xdr:to>
      <xdr:col>9</xdr:col>
      <xdr:colOff>666750</xdr:colOff>
      <xdr:row>5</xdr:row>
      <xdr:rowOff>85725</xdr:rowOff>
    </xdr:to>
    <xdr:pic>
      <xdr:nvPicPr>
        <xdr:cNvPr id="27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3</xdr:row>
      <xdr:rowOff>95250</xdr:rowOff>
    </xdr:from>
    <xdr:to>
      <xdr:col>10</xdr:col>
      <xdr:colOff>657225</xdr:colOff>
      <xdr:row>5</xdr:row>
      <xdr:rowOff>85725</xdr:rowOff>
    </xdr:to>
    <xdr:pic>
      <xdr:nvPicPr>
        <xdr:cNvPr id="28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</xdr:colOff>
      <xdr:row>3</xdr:row>
      <xdr:rowOff>95250</xdr:rowOff>
    </xdr:from>
    <xdr:to>
      <xdr:col>11</xdr:col>
      <xdr:colOff>666750</xdr:colOff>
      <xdr:row>5</xdr:row>
      <xdr:rowOff>85725</xdr:rowOff>
    </xdr:to>
    <xdr:pic>
      <xdr:nvPicPr>
        <xdr:cNvPr id="29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3</xdr:row>
      <xdr:rowOff>95250</xdr:rowOff>
    </xdr:from>
    <xdr:to>
      <xdr:col>12</xdr:col>
      <xdr:colOff>742950</xdr:colOff>
      <xdr:row>5</xdr:row>
      <xdr:rowOff>85725</xdr:rowOff>
    </xdr:to>
    <xdr:pic>
      <xdr:nvPicPr>
        <xdr:cNvPr id="30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3</xdr:row>
      <xdr:rowOff>95250</xdr:rowOff>
    </xdr:from>
    <xdr:to>
      <xdr:col>13</xdr:col>
      <xdr:colOff>666750</xdr:colOff>
      <xdr:row>5</xdr:row>
      <xdr:rowOff>85725</xdr:rowOff>
    </xdr:to>
    <xdr:pic>
      <xdr:nvPicPr>
        <xdr:cNvPr id="31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3</xdr:row>
      <xdr:rowOff>95250</xdr:rowOff>
    </xdr:from>
    <xdr:to>
      <xdr:col>14</xdr:col>
      <xdr:colOff>666750</xdr:colOff>
      <xdr:row>5</xdr:row>
      <xdr:rowOff>85725</xdr:rowOff>
    </xdr:to>
    <xdr:pic>
      <xdr:nvPicPr>
        <xdr:cNvPr id="32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180975</xdr:colOff>
      <xdr:row>3</xdr:row>
      <xdr:rowOff>95250</xdr:rowOff>
    </xdr:from>
    <xdr:to>
      <xdr:col>15</xdr:col>
      <xdr:colOff>723900</xdr:colOff>
      <xdr:row>5</xdr:row>
      <xdr:rowOff>85725</xdr:rowOff>
    </xdr:to>
    <xdr:pic>
      <xdr:nvPicPr>
        <xdr:cNvPr id="33" name="Рисунок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781050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171450</xdr:colOff>
      <xdr:row>3</xdr:row>
      <xdr:rowOff>95250</xdr:rowOff>
    </xdr:from>
    <xdr:to>
      <xdr:col>16</xdr:col>
      <xdr:colOff>723900</xdr:colOff>
      <xdr:row>5</xdr:row>
      <xdr:rowOff>85725</xdr:rowOff>
    </xdr:to>
    <xdr:pic>
      <xdr:nvPicPr>
        <xdr:cNvPr id="34" name="Рисунок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171450</xdr:colOff>
      <xdr:row>3</xdr:row>
      <xdr:rowOff>95250</xdr:rowOff>
    </xdr:from>
    <xdr:to>
      <xdr:col>17</xdr:col>
      <xdr:colOff>723900</xdr:colOff>
      <xdr:row>5</xdr:row>
      <xdr:rowOff>85725</xdr:rowOff>
    </xdr:to>
    <xdr:pic>
      <xdr:nvPicPr>
        <xdr:cNvPr id="35" name="Рисунок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</xdr:colOff>
      <xdr:row>3</xdr:row>
      <xdr:rowOff>95250</xdr:rowOff>
    </xdr:from>
    <xdr:to>
      <xdr:col>18</xdr:col>
      <xdr:colOff>714375</xdr:colOff>
      <xdr:row>5</xdr:row>
      <xdr:rowOff>85725</xdr:rowOff>
    </xdr:to>
    <xdr:pic>
      <xdr:nvPicPr>
        <xdr:cNvPr id="36" name="Рисунок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18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2" name="Рисунок 18" descr="накладка на входную дверь.jpg"/>
        <xdr:cNvSpPr>
          <a:spLocks noChangeAspect="1"/>
        </xdr:cNvSpPr>
      </xdr:nvSpPr>
      <xdr:spPr bwMode="auto">
        <a:xfrm>
          <a:off x="18335625" y="45339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745672</xdr:colOff>
      <xdr:row>19</xdr:row>
      <xdr:rowOff>65314</xdr:rowOff>
    </xdr:from>
    <xdr:to>
      <xdr:col>26</xdr:col>
      <xdr:colOff>688522</xdr:colOff>
      <xdr:row>32</xdr:row>
      <xdr:rowOff>20411</xdr:rowOff>
    </xdr:to>
    <xdr:pic>
      <xdr:nvPicPr>
        <xdr:cNvPr id="3" name="Рисунок 143" descr="корси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4815" y="4800600"/>
          <a:ext cx="6256564" cy="1900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133350</xdr:colOff>
      <xdr:row>3</xdr:row>
      <xdr:rowOff>76200</xdr:rowOff>
    </xdr:from>
    <xdr:to>
      <xdr:col>14</xdr:col>
      <xdr:colOff>676275</xdr:colOff>
      <xdr:row>5</xdr:row>
      <xdr:rowOff>76200</xdr:rowOff>
    </xdr:to>
    <xdr:pic>
      <xdr:nvPicPr>
        <xdr:cNvPr id="12" name="Рисунок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</xdr:colOff>
      <xdr:row>3</xdr:row>
      <xdr:rowOff>76200</xdr:rowOff>
    </xdr:from>
    <xdr:to>
      <xdr:col>15</xdr:col>
      <xdr:colOff>676275</xdr:colOff>
      <xdr:row>5</xdr:row>
      <xdr:rowOff>76200</xdr:rowOff>
    </xdr:to>
    <xdr:pic>
      <xdr:nvPicPr>
        <xdr:cNvPr id="13" name="Рисунок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3</xdr:row>
      <xdr:rowOff>76200</xdr:rowOff>
    </xdr:from>
    <xdr:to>
      <xdr:col>16</xdr:col>
      <xdr:colOff>666750</xdr:colOff>
      <xdr:row>5</xdr:row>
      <xdr:rowOff>76200</xdr:rowOff>
    </xdr:to>
    <xdr:pic>
      <xdr:nvPicPr>
        <xdr:cNvPr id="14" name="Рисунок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3</xdr:row>
      <xdr:rowOff>76200</xdr:rowOff>
    </xdr:from>
    <xdr:to>
      <xdr:col>17</xdr:col>
      <xdr:colOff>676275</xdr:colOff>
      <xdr:row>5</xdr:row>
      <xdr:rowOff>76200</xdr:rowOff>
    </xdr:to>
    <xdr:pic>
      <xdr:nvPicPr>
        <xdr:cNvPr id="15" name="Рисунок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133350</xdr:colOff>
      <xdr:row>3</xdr:row>
      <xdr:rowOff>76200</xdr:rowOff>
    </xdr:from>
    <xdr:to>
      <xdr:col>18</xdr:col>
      <xdr:colOff>676275</xdr:colOff>
      <xdr:row>5</xdr:row>
      <xdr:rowOff>76200</xdr:rowOff>
    </xdr:to>
    <xdr:pic>
      <xdr:nvPicPr>
        <xdr:cNvPr id="16" name="Рисунок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610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133350</xdr:colOff>
      <xdr:row>3</xdr:row>
      <xdr:rowOff>76200</xdr:rowOff>
    </xdr:from>
    <xdr:to>
      <xdr:col>19</xdr:col>
      <xdr:colOff>685800</xdr:colOff>
      <xdr:row>5</xdr:row>
      <xdr:rowOff>76200</xdr:rowOff>
    </xdr:to>
    <xdr:pic>
      <xdr:nvPicPr>
        <xdr:cNvPr id="17" name="Рисунок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3</xdr:row>
      <xdr:rowOff>76200</xdr:rowOff>
    </xdr:from>
    <xdr:to>
      <xdr:col>20</xdr:col>
      <xdr:colOff>676275</xdr:colOff>
      <xdr:row>5</xdr:row>
      <xdr:rowOff>76200</xdr:rowOff>
    </xdr:to>
    <xdr:pic>
      <xdr:nvPicPr>
        <xdr:cNvPr id="18" name="Рисунок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3</xdr:row>
      <xdr:rowOff>76200</xdr:rowOff>
    </xdr:from>
    <xdr:to>
      <xdr:col>21</xdr:col>
      <xdr:colOff>676275</xdr:colOff>
      <xdr:row>5</xdr:row>
      <xdr:rowOff>76200</xdr:rowOff>
    </xdr:to>
    <xdr:pic>
      <xdr:nvPicPr>
        <xdr:cNvPr id="19" name="Рисунок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762000"/>
          <a:ext cx="542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133350</xdr:colOff>
      <xdr:row>3</xdr:row>
      <xdr:rowOff>76200</xdr:rowOff>
    </xdr:from>
    <xdr:to>
      <xdr:col>22</xdr:col>
      <xdr:colOff>685800</xdr:colOff>
      <xdr:row>5</xdr:row>
      <xdr:rowOff>76200</xdr:rowOff>
    </xdr:to>
    <xdr:pic>
      <xdr:nvPicPr>
        <xdr:cNvPr id="20" name="Рисунок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123825</xdr:colOff>
      <xdr:row>3</xdr:row>
      <xdr:rowOff>76200</xdr:rowOff>
    </xdr:from>
    <xdr:to>
      <xdr:col>23</xdr:col>
      <xdr:colOff>676275</xdr:colOff>
      <xdr:row>5</xdr:row>
      <xdr:rowOff>76200</xdr:rowOff>
    </xdr:to>
    <xdr:pic>
      <xdr:nvPicPr>
        <xdr:cNvPr id="21" name="Рисунок 2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133350</xdr:colOff>
      <xdr:row>3</xdr:row>
      <xdr:rowOff>76200</xdr:rowOff>
    </xdr:from>
    <xdr:to>
      <xdr:col>24</xdr:col>
      <xdr:colOff>685800</xdr:colOff>
      <xdr:row>5</xdr:row>
      <xdr:rowOff>76200</xdr:rowOff>
    </xdr:to>
    <xdr:pic>
      <xdr:nvPicPr>
        <xdr:cNvPr id="22" name="Рисунок 2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95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3</xdr:row>
      <xdr:rowOff>76200</xdr:rowOff>
    </xdr:from>
    <xdr:to>
      <xdr:col>25</xdr:col>
      <xdr:colOff>695325</xdr:colOff>
      <xdr:row>5</xdr:row>
      <xdr:rowOff>76200</xdr:rowOff>
    </xdr:to>
    <xdr:pic>
      <xdr:nvPicPr>
        <xdr:cNvPr id="23" name="Рисунок 3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95250</xdr:colOff>
      <xdr:row>3</xdr:row>
      <xdr:rowOff>76200</xdr:rowOff>
    </xdr:from>
    <xdr:to>
      <xdr:col>26</xdr:col>
      <xdr:colOff>647700</xdr:colOff>
      <xdr:row>5</xdr:row>
      <xdr:rowOff>76200</xdr:rowOff>
    </xdr:to>
    <xdr:pic>
      <xdr:nvPicPr>
        <xdr:cNvPr id="24" name="Рисунок 3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762000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47</xdr:row>
      <xdr:rowOff>0</xdr:rowOff>
    </xdr:from>
    <xdr:to>
      <xdr:col>18</xdr:col>
      <xdr:colOff>0</xdr:colOff>
      <xdr:row>49</xdr:row>
      <xdr:rowOff>114300</xdr:rowOff>
    </xdr:to>
    <xdr:sp macro="" textlink="">
      <xdr:nvSpPr>
        <xdr:cNvPr id="3774" name="Рисунок 14" descr="накладка на входную дверь.jpg"/>
        <xdr:cNvSpPr>
          <a:spLocks noChangeAspect="1"/>
        </xdr:cNvSpPr>
      </xdr:nvSpPr>
      <xdr:spPr bwMode="auto">
        <a:xfrm>
          <a:off x="14525625" y="176784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0</xdr:colOff>
      <xdr:row>49</xdr:row>
      <xdr:rowOff>108857</xdr:rowOff>
    </xdr:to>
    <xdr:sp macro="" textlink="">
      <xdr:nvSpPr>
        <xdr:cNvPr id="3775" name="Рисунок 30" descr="накладка на входную дверь.jpg"/>
        <xdr:cNvSpPr>
          <a:spLocks noChangeAspect="1"/>
        </xdr:cNvSpPr>
      </xdr:nvSpPr>
      <xdr:spPr bwMode="auto">
        <a:xfrm>
          <a:off x="14525625" y="157353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314325</xdr:colOff>
      <xdr:row>22</xdr:row>
      <xdr:rowOff>95250</xdr:rowOff>
    </xdr:from>
    <xdr:to>
      <xdr:col>11</xdr:col>
      <xdr:colOff>447675</xdr:colOff>
      <xdr:row>22</xdr:row>
      <xdr:rowOff>238125</xdr:rowOff>
    </xdr:to>
    <xdr:pic>
      <xdr:nvPicPr>
        <xdr:cNvPr id="377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20967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22</xdr:row>
      <xdr:rowOff>85725</xdr:rowOff>
    </xdr:from>
    <xdr:to>
      <xdr:col>13</xdr:col>
      <xdr:colOff>476250</xdr:colOff>
      <xdr:row>22</xdr:row>
      <xdr:rowOff>228600</xdr:rowOff>
    </xdr:to>
    <xdr:pic>
      <xdr:nvPicPr>
        <xdr:cNvPr id="377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28</xdr:row>
      <xdr:rowOff>66675</xdr:rowOff>
    </xdr:from>
    <xdr:to>
      <xdr:col>9</xdr:col>
      <xdr:colOff>466725</xdr:colOff>
      <xdr:row>28</xdr:row>
      <xdr:rowOff>209550</xdr:rowOff>
    </xdr:to>
    <xdr:pic>
      <xdr:nvPicPr>
        <xdr:cNvPr id="377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1255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22</xdr:row>
      <xdr:rowOff>85725</xdr:rowOff>
    </xdr:from>
    <xdr:to>
      <xdr:col>10</xdr:col>
      <xdr:colOff>447675</xdr:colOff>
      <xdr:row>22</xdr:row>
      <xdr:rowOff>228600</xdr:rowOff>
    </xdr:to>
    <xdr:pic>
      <xdr:nvPicPr>
        <xdr:cNvPr id="377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409575</xdr:colOff>
      <xdr:row>22</xdr:row>
      <xdr:rowOff>85725</xdr:rowOff>
    </xdr:from>
    <xdr:to>
      <xdr:col>8</xdr:col>
      <xdr:colOff>542925</xdr:colOff>
      <xdr:row>22</xdr:row>
      <xdr:rowOff>228600</xdr:rowOff>
    </xdr:to>
    <xdr:pic>
      <xdr:nvPicPr>
        <xdr:cNvPr id="378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25</xdr:row>
      <xdr:rowOff>66675</xdr:rowOff>
    </xdr:from>
    <xdr:to>
      <xdr:col>7</xdr:col>
      <xdr:colOff>476250</xdr:colOff>
      <xdr:row>25</xdr:row>
      <xdr:rowOff>209550</xdr:rowOff>
    </xdr:to>
    <xdr:pic>
      <xdr:nvPicPr>
        <xdr:cNvPr id="378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30968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352425</xdr:colOff>
      <xdr:row>22</xdr:row>
      <xdr:rowOff>66675</xdr:rowOff>
    </xdr:from>
    <xdr:to>
      <xdr:col>15</xdr:col>
      <xdr:colOff>495300</xdr:colOff>
      <xdr:row>22</xdr:row>
      <xdr:rowOff>209550</xdr:rowOff>
    </xdr:to>
    <xdr:pic>
      <xdr:nvPicPr>
        <xdr:cNvPr id="378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381000</xdr:colOff>
      <xdr:row>22</xdr:row>
      <xdr:rowOff>66675</xdr:rowOff>
    </xdr:from>
    <xdr:to>
      <xdr:col>16</xdr:col>
      <xdr:colOff>523875</xdr:colOff>
      <xdr:row>22</xdr:row>
      <xdr:rowOff>209550</xdr:rowOff>
    </xdr:to>
    <xdr:pic>
      <xdr:nvPicPr>
        <xdr:cNvPr id="378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381000</xdr:colOff>
      <xdr:row>22</xdr:row>
      <xdr:rowOff>85725</xdr:rowOff>
    </xdr:from>
    <xdr:to>
      <xdr:col>17</xdr:col>
      <xdr:colOff>523875</xdr:colOff>
      <xdr:row>22</xdr:row>
      <xdr:rowOff>228600</xdr:rowOff>
    </xdr:to>
    <xdr:pic>
      <xdr:nvPicPr>
        <xdr:cNvPr id="378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20872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390525</xdr:colOff>
      <xdr:row>22</xdr:row>
      <xdr:rowOff>66675</xdr:rowOff>
    </xdr:from>
    <xdr:to>
      <xdr:col>18</xdr:col>
      <xdr:colOff>533400</xdr:colOff>
      <xdr:row>22</xdr:row>
      <xdr:rowOff>209550</xdr:rowOff>
    </xdr:to>
    <xdr:pic>
      <xdr:nvPicPr>
        <xdr:cNvPr id="378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12068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342900</xdr:colOff>
      <xdr:row>22</xdr:row>
      <xdr:rowOff>85725</xdr:rowOff>
    </xdr:from>
    <xdr:to>
      <xdr:col>12</xdr:col>
      <xdr:colOff>476250</xdr:colOff>
      <xdr:row>22</xdr:row>
      <xdr:rowOff>228600</xdr:rowOff>
    </xdr:to>
    <xdr:pic>
      <xdr:nvPicPr>
        <xdr:cNvPr id="378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20872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304800</xdr:colOff>
      <xdr:row>23</xdr:row>
      <xdr:rowOff>85725</xdr:rowOff>
    </xdr:from>
    <xdr:to>
      <xdr:col>11</xdr:col>
      <xdr:colOff>438150</xdr:colOff>
      <xdr:row>23</xdr:row>
      <xdr:rowOff>228600</xdr:rowOff>
    </xdr:to>
    <xdr:pic>
      <xdr:nvPicPr>
        <xdr:cNvPr id="378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24301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23</xdr:row>
      <xdr:rowOff>66675</xdr:rowOff>
    </xdr:from>
    <xdr:to>
      <xdr:col>10</xdr:col>
      <xdr:colOff>438150</xdr:colOff>
      <xdr:row>23</xdr:row>
      <xdr:rowOff>209550</xdr:rowOff>
    </xdr:to>
    <xdr:pic>
      <xdr:nvPicPr>
        <xdr:cNvPr id="378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24110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333375</xdr:colOff>
      <xdr:row>23</xdr:row>
      <xdr:rowOff>66675</xdr:rowOff>
    </xdr:from>
    <xdr:to>
      <xdr:col>12</xdr:col>
      <xdr:colOff>466725</xdr:colOff>
      <xdr:row>23</xdr:row>
      <xdr:rowOff>209550</xdr:rowOff>
    </xdr:to>
    <xdr:pic>
      <xdr:nvPicPr>
        <xdr:cNvPr id="378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24110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352425</xdr:colOff>
      <xdr:row>23</xdr:row>
      <xdr:rowOff>66675</xdr:rowOff>
    </xdr:from>
    <xdr:to>
      <xdr:col>15</xdr:col>
      <xdr:colOff>495300</xdr:colOff>
      <xdr:row>23</xdr:row>
      <xdr:rowOff>209550</xdr:rowOff>
    </xdr:to>
    <xdr:pic>
      <xdr:nvPicPr>
        <xdr:cNvPr id="379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124110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390525</xdr:colOff>
      <xdr:row>23</xdr:row>
      <xdr:rowOff>66675</xdr:rowOff>
    </xdr:from>
    <xdr:to>
      <xdr:col>18</xdr:col>
      <xdr:colOff>533400</xdr:colOff>
      <xdr:row>23</xdr:row>
      <xdr:rowOff>209550</xdr:rowOff>
    </xdr:to>
    <xdr:pic>
      <xdr:nvPicPr>
        <xdr:cNvPr id="379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124110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342900</xdr:colOff>
      <xdr:row>23</xdr:row>
      <xdr:rowOff>76200</xdr:rowOff>
    </xdr:from>
    <xdr:to>
      <xdr:col>13</xdr:col>
      <xdr:colOff>485775</xdr:colOff>
      <xdr:row>23</xdr:row>
      <xdr:rowOff>219075</xdr:rowOff>
    </xdr:to>
    <xdr:pic>
      <xdr:nvPicPr>
        <xdr:cNvPr id="379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24206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314325</xdr:colOff>
      <xdr:row>22</xdr:row>
      <xdr:rowOff>95250</xdr:rowOff>
    </xdr:from>
    <xdr:to>
      <xdr:col>14</xdr:col>
      <xdr:colOff>447675</xdr:colOff>
      <xdr:row>22</xdr:row>
      <xdr:rowOff>238125</xdr:rowOff>
    </xdr:to>
    <xdr:pic>
      <xdr:nvPicPr>
        <xdr:cNvPr id="379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09675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314325</xdr:colOff>
      <xdr:row>23</xdr:row>
      <xdr:rowOff>85725</xdr:rowOff>
    </xdr:from>
    <xdr:to>
      <xdr:col>14</xdr:col>
      <xdr:colOff>457200</xdr:colOff>
      <xdr:row>23</xdr:row>
      <xdr:rowOff>228600</xdr:rowOff>
    </xdr:to>
    <xdr:pic>
      <xdr:nvPicPr>
        <xdr:cNvPr id="379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2430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3</xdr:row>
      <xdr:rowOff>95250</xdr:rowOff>
    </xdr:from>
    <xdr:to>
      <xdr:col>6</xdr:col>
      <xdr:colOff>647700</xdr:colOff>
      <xdr:row>5</xdr:row>
      <xdr:rowOff>85725</xdr:rowOff>
    </xdr:to>
    <xdr:pic>
      <xdr:nvPicPr>
        <xdr:cNvPr id="379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3</xdr:row>
      <xdr:rowOff>95250</xdr:rowOff>
    </xdr:from>
    <xdr:to>
      <xdr:col>7</xdr:col>
      <xdr:colOff>695325</xdr:colOff>
      <xdr:row>5</xdr:row>
      <xdr:rowOff>85725</xdr:rowOff>
    </xdr:to>
    <xdr:pic>
      <xdr:nvPicPr>
        <xdr:cNvPr id="379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3</xdr:row>
      <xdr:rowOff>95250</xdr:rowOff>
    </xdr:from>
    <xdr:to>
      <xdr:col>8</xdr:col>
      <xdr:colOff>752475</xdr:colOff>
      <xdr:row>5</xdr:row>
      <xdr:rowOff>85725</xdr:rowOff>
    </xdr:to>
    <xdr:pic>
      <xdr:nvPicPr>
        <xdr:cNvPr id="379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3</xdr:row>
      <xdr:rowOff>95250</xdr:rowOff>
    </xdr:from>
    <xdr:to>
      <xdr:col>9</xdr:col>
      <xdr:colOff>666750</xdr:colOff>
      <xdr:row>5</xdr:row>
      <xdr:rowOff>85725</xdr:rowOff>
    </xdr:to>
    <xdr:pic>
      <xdr:nvPicPr>
        <xdr:cNvPr id="3798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3</xdr:row>
      <xdr:rowOff>95250</xdr:rowOff>
    </xdr:from>
    <xdr:to>
      <xdr:col>10</xdr:col>
      <xdr:colOff>657225</xdr:colOff>
      <xdr:row>5</xdr:row>
      <xdr:rowOff>85725</xdr:rowOff>
    </xdr:to>
    <xdr:pic>
      <xdr:nvPicPr>
        <xdr:cNvPr id="3799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</xdr:colOff>
      <xdr:row>3</xdr:row>
      <xdr:rowOff>95250</xdr:rowOff>
    </xdr:from>
    <xdr:to>
      <xdr:col>11</xdr:col>
      <xdr:colOff>666750</xdr:colOff>
      <xdr:row>5</xdr:row>
      <xdr:rowOff>85725</xdr:rowOff>
    </xdr:to>
    <xdr:pic>
      <xdr:nvPicPr>
        <xdr:cNvPr id="3800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3</xdr:row>
      <xdr:rowOff>95250</xdr:rowOff>
    </xdr:from>
    <xdr:to>
      <xdr:col>12</xdr:col>
      <xdr:colOff>742950</xdr:colOff>
      <xdr:row>5</xdr:row>
      <xdr:rowOff>85725</xdr:rowOff>
    </xdr:to>
    <xdr:pic>
      <xdr:nvPicPr>
        <xdr:cNvPr id="3801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3</xdr:row>
      <xdr:rowOff>95250</xdr:rowOff>
    </xdr:from>
    <xdr:to>
      <xdr:col>13</xdr:col>
      <xdr:colOff>666750</xdr:colOff>
      <xdr:row>5</xdr:row>
      <xdr:rowOff>85725</xdr:rowOff>
    </xdr:to>
    <xdr:pic>
      <xdr:nvPicPr>
        <xdr:cNvPr id="3802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3</xdr:row>
      <xdr:rowOff>95250</xdr:rowOff>
    </xdr:from>
    <xdr:to>
      <xdr:col>14</xdr:col>
      <xdr:colOff>666750</xdr:colOff>
      <xdr:row>5</xdr:row>
      <xdr:rowOff>85725</xdr:rowOff>
    </xdr:to>
    <xdr:pic>
      <xdr:nvPicPr>
        <xdr:cNvPr id="3803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180975</xdr:colOff>
      <xdr:row>3</xdr:row>
      <xdr:rowOff>95250</xdr:rowOff>
    </xdr:from>
    <xdr:to>
      <xdr:col>15</xdr:col>
      <xdr:colOff>723900</xdr:colOff>
      <xdr:row>5</xdr:row>
      <xdr:rowOff>85725</xdr:rowOff>
    </xdr:to>
    <xdr:pic>
      <xdr:nvPicPr>
        <xdr:cNvPr id="3804" name="Рисунок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781050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171450</xdr:colOff>
      <xdr:row>3</xdr:row>
      <xdr:rowOff>95250</xdr:rowOff>
    </xdr:from>
    <xdr:to>
      <xdr:col>16</xdr:col>
      <xdr:colOff>723900</xdr:colOff>
      <xdr:row>5</xdr:row>
      <xdr:rowOff>85725</xdr:rowOff>
    </xdr:to>
    <xdr:pic>
      <xdr:nvPicPr>
        <xdr:cNvPr id="3805" name="Рисунок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171450</xdr:colOff>
      <xdr:row>3</xdr:row>
      <xdr:rowOff>95250</xdr:rowOff>
    </xdr:from>
    <xdr:to>
      <xdr:col>17</xdr:col>
      <xdr:colOff>723900</xdr:colOff>
      <xdr:row>5</xdr:row>
      <xdr:rowOff>85725</xdr:rowOff>
    </xdr:to>
    <xdr:pic>
      <xdr:nvPicPr>
        <xdr:cNvPr id="3806" name="Рисунок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161925</xdr:colOff>
      <xdr:row>3</xdr:row>
      <xdr:rowOff>95250</xdr:rowOff>
    </xdr:from>
    <xdr:to>
      <xdr:col>18</xdr:col>
      <xdr:colOff>714375</xdr:colOff>
      <xdr:row>5</xdr:row>
      <xdr:rowOff>85725</xdr:rowOff>
    </xdr:to>
    <xdr:pic>
      <xdr:nvPicPr>
        <xdr:cNvPr id="3807" name="Рисунок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0</xdr:rowOff>
    </xdr:to>
    <xdr:sp macro="" textlink="">
      <xdr:nvSpPr>
        <xdr:cNvPr id="3" name="Рисунок 14" descr="накладка на входную дверь.jpg"/>
        <xdr:cNvSpPr>
          <a:spLocks noChangeAspect="1"/>
        </xdr:cNvSpPr>
      </xdr:nvSpPr>
      <xdr:spPr bwMode="auto">
        <a:xfrm>
          <a:off x="15325725" y="9705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0</xdr:rowOff>
    </xdr:to>
    <xdr:sp macro="" textlink="">
      <xdr:nvSpPr>
        <xdr:cNvPr id="4" name="Рисунок 30" descr="накладка на входную дверь.jpg"/>
        <xdr:cNvSpPr>
          <a:spLocks noChangeAspect="1"/>
        </xdr:cNvSpPr>
      </xdr:nvSpPr>
      <xdr:spPr bwMode="auto">
        <a:xfrm>
          <a:off x="15325725" y="78390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381000</xdr:colOff>
      <xdr:row>23</xdr:row>
      <xdr:rowOff>57150</xdr:rowOff>
    </xdr:from>
    <xdr:to>
      <xdr:col>15</xdr:col>
      <xdr:colOff>523875</xdr:colOff>
      <xdr:row>23</xdr:row>
      <xdr:rowOff>200025</xdr:rowOff>
    </xdr:to>
    <xdr:pic>
      <xdr:nvPicPr>
        <xdr:cNvPr id="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64008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23</xdr:row>
      <xdr:rowOff>66675</xdr:rowOff>
    </xdr:from>
    <xdr:to>
      <xdr:col>7</xdr:col>
      <xdr:colOff>542925</xdr:colOff>
      <xdr:row>23</xdr:row>
      <xdr:rowOff>209550</xdr:rowOff>
    </xdr:to>
    <xdr:pic>
      <xdr:nvPicPr>
        <xdr:cNvPr id="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23</xdr:row>
      <xdr:rowOff>66675</xdr:rowOff>
    </xdr:from>
    <xdr:to>
      <xdr:col>9</xdr:col>
      <xdr:colOff>495300</xdr:colOff>
      <xdr:row>23</xdr:row>
      <xdr:rowOff>209550</xdr:rowOff>
    </xdr:to>
    <xdr:pic>
      <xdr:nvPicPr>
        <xdr:cNvPr id="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6410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23</xdr:row>
      <xdr:rowOff>66675</xdr:rowOff>
    </xdr:from>
    <xdr:to>
      <xdr:col>11</xdr:col>
      <xdr:colOff>504825</xdr:colOff>
      <xdr:row>23</xdr:row>
      <xdr:rowOff>209550</xdr:rowOff>
    </xdr:to>
    <xdr:pic>
      <xdr:nvPicPr>
        <xdr:cNvPr id="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23</xdr:row>
      <xdr:rowOff>66675</xdr:rowOff>
    </xdr:from>
    <xdr:to>
      <xdr:col>13</xdr:col>
      <xdr:colOff>523875</xdr:colOff>
      <xdr:row>23</xdr:row>
      <xdr:rowOff>209550</xdr:rowOff>
    </xdr:to>
    <xdr:pic>
      <xdr:nvPicPr>
        <xdr:cNvPr id="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6410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409575</xdr:colOff>
      <xdr:row>23</xdr:row>
      <xdr:rowOff>66675</xdr:rowOff>
    </xdr:from>
    <xdr:to>
      <xdr:col>17</xdr:col>
      <xdr:colOff>542925</xdr:colOff>
      <xdr:row>23</xdr:row>
      <xdr:rowOff>209550</xdr:rowOff>
    </xdr:to>
    <xdr:pic>
      <xdr:nvPicPr>
        <xdr:cNvPr id="1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3</xdr:row>
      <xdr:rowOff>95250</xdr:rowOff>
    </xdr:from>
    <xdr:to>
      <xdr:col>6</xdr:col>
      <xdr:colOff>752475</xdr:colOff>
      <xdr:row>5</xdr:row>
      <xdr:rowOff>85725</xdr:rowOff>
    </xdr:to>
    <xdr:pic>
      <xdr:nvPicPr>
        <xdr:cNvPr id="11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3</xdr:row>
      <xdr:rowOff>95250</xdr:rowOff>
    </xdr:from>
    <xdr:to>
      <xdr:col>7</xdr:col>
      <xdr:colOff>771525</xdr:colOff>
      <xdr:row>5</xdr:row>
      <xdr:rowOff>85725</xdr:rowOff>
    </xdr:to>
    <xdr:pic>
      <xdr:nvPicPr>
        <xdr:cNvPr id="12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3</xdr:row>
      <xdr:rowOff>95250</xdr:rowOff>
    </xdr:from>
    <xdr:to>
      <xdr:col>8</xdr:col>
      <xdr:colOff>781050</xdr:colOff>
      <xdr:row>5</xdr:row>
      <xdr:rowOff>85725</xdr:rowOff>
    </xdr:to>
    <xdr:pic>
      <xdr:nvPicPr>
        <xdr:cNvPr id="13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3</xdr:row>
      <xdr:rowOff>95250</xdr:rowOff>
    </xdr:from>
    <xdr:to>
      <xdr:col>9</xdr:col>
      <xdr:colOff>685800</xdr:colOff>
      <xdr:row>5</xdr:row>
      <xdr:rowOff>85725</xdr:rowOff>
    </xdr:to>
    <xdr:pic>
      <xdr:nvPicPr>
        <xdr:cNvPr id="14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</xdr:row>
      <xdr:rowOff>95250</xdr:rowOff>
    </xdr:from>
    <xdr:to>
      <xdr:col>10</xdr:col>
      <xdr:colOff>685800</xdr:colOff>
      <xdr:row>5</xdr:row>
      <xdr:rowOff>85725</xdr:rowOff>
    </xdr:to>
    <xdr:pic>
      <xdr:nvPicPr>
        <xdr:cNvPr id="15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3</xdr:row>
      <xdr:rowOff>95250</xdr:rowOff>
    </xdr:from>
    <xdr:to>
      <xdr:col>11</xdr:col>
      <xdr:colOff>685800</xdr:colOff>
      <xdr:row>5</xdr:row>
      <xdr:rowOff>85725</xdr:rowOff>
    </xdr:to>
    <xdr:pic>
      <xdr:nvPicPr>
        <xdr:cNvPr id="16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152400</xdr:colOff>
      <xdr:row>3</xdr:row>
      <xdr:rowOff>95250</xdr:rowOff>
    </xdr:from>
    <xdr:to>
      <xdr:col>12</xdr:col>
      <xdr:colOff>704850</xdr:colOff>
      <xdr:row>5</xdr:row>
      <xdr:rowOff>85725</xdr:rowOff>
    </xdr:to>
    <xdr:pic>
      <xdr:nvPicPr>
        <xdr:cNvPr id="17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133350</xdr:colOff>
      <xdr:row>3</xdr:row>
      <xdr:rowOff>95250</xdr:rowOff>
    </xdr:from>
    <xdr:to>
      <xdr:col>13</xdr:col>
      <xdr:colOff>685800</xdr:colOff>
      <xdr:row>5</xdr:row>
      <xdr:rowOff>85725</xdr:rowOff>
    </xdr:to>
    <xdr:pic>
      <xdr:nvPicPr>
        <xdr:cNvPr id="18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152400</xdr:colOff>
      <xdr:row>3</xdr:row>
      <xdr:rowOff>95250</xdr:rowOff>
    </xdr:from>
    <xdr:to>
      <xdr:col>14</xdr:col>
      <xdr:colOff>704850</xdr:colOff>
      <xdr:row>5</xdr:row>
      <xdr:rowOff>85725</xdr:rowOff>
    </xdr:to>
    <xdr:pic>
      <xdr:nvPicPr>
        <xdr:cNvPr id="19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95250</xdr:rowOff>
    </xdr:from>
    <xdr:to>
      <xdr:col>15</xdr:col>
      <xdr:colOff>752475</xdr:colOff>
      <xdr:row>5</xdr:row>
      <xdr:rowOff>85725</xdr:rowOff>
    </xdr:to>
    <xdr:pic>
      <xdr:nvPicPr>
        <xdr:cNvPr id="20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3</xdr:row>
      <xdr:rowOff>95250</xdr:rowOff>
    </xdr:from>
    <xdr:to>
      <xdr:col>16</xdr:col>
      <xdr:colOff>771525</xdr:colOff>
      <xdr:row>5</xdr:row>
      <xdr:rowOff>85725</xdr:rowOff>
    </xdr:to>
    <xdr:pic>
      <xdr:nvPicPr>
        <xdr:cNvPr id="21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3</xdr:row>
      <xdr:rowOff>95250</xdr:rowOff>
    </xdr:from>
    <xdr:to>
      <xdr:col>17</xdr:col>
      <xdr:colOff>742950</xdr:colOff>
      <xdr:row>5</xdr:row>
      <xdr:rowOff>85725</xdr:rowOff>
    </xdr:to>
    <xdr:pic>
      <xdr:nvPicPr>
        <xdr:cNvPr id="22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46</xdr:row>
      <xdr:rowOff>0</xdr:rowOff>
    </xdr:from>
    <xdr:to>
      <xdr:col>18</xdr:col>
      <xdr:colOff>0</xdr:colOff>
      <xdr:row>48</xdr:row>
      <xdr:rowOff>54428</xdr:rowOff>
    </xdr:to>
    <xdr:sp macro="" textlink="">
      <xdr:nvSpPr>
        <xdr:cNvPr id="4518" name="Рисунок 14" descr="накладка на входную дверь.jpg"/>
        <xdr:cNvSpPr>
          <a:spLocks noChangeAspect="1"/>
        </xdr:cNvSpPr>
      </xdr:nvSpPr>
      <xdr:spPr bwMode="auto">
        <a:xfrm>
          <a:off x="15325725" y="97059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0</xdr:colOff>
      <xdr:row>48</xdr:row>
      <xdr:rowOff>54428</xdr:rowOff>
    </xdr:to>
    <xdr:sp macro="" textlink="">
      <xdr:nvSpPr>
        <xdr:cNvPr id="4519" name="Рисунок 30" descr="накладка на входную дверь.jpg"/>
        <xdr:cNvSpPr>
          <a:spLocks noChangeAspect="1"/>
        </xdr:cNvSpPr>
      </xdr:nvSpPr>
      <xdr:spPr bwMode="auto">
        <a:xfrm>
          <a:off x="15325725" y="78390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381000</xdr:colOff>
      <xdr:row>23</xdr:row>
      <xdr:rowOff>57150</xdr:rowOff>
    </xdr:from>
    <xdr:to>
      <xdr:col>15</xdr:col>
      <xdr:colOff>523875</xdr:colOff>
      <xdr:row>23</xdr:row>
      <xdr:rowOff>200025</xdr:rowOff>
    </xdr:to>
    <xdr:pic>
      <xdr:nvPicPr>
        <xdr:cNvPr id="452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0175" y="64008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23</xdr:row>
      <xdr:rowOff>66675</xdr:rowOff>
    </xdr:from>
    <xdr:to>
      <xdr:col>7</xdr:col>
      <xdr:colOff>542925</xdr:colOff>
      <xdr:row>23</xdr:row>
      <xdr:rowOff>209550</xdr:rowOff>
    </xdr:to>
    <xdr:pic>
      <xdr:nvPicPr>
        <xdr:cNvPr id="452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23</xdr:row>
      <xdr:rowOff>66675</xdr:rowOff>
    </xdr:from>
    <xdr:to>
      <xdr:col>9</xdr:col>
      <xdr:colOff>495300</xdr:colOff>
      <xdr:row>23</xdr:row>
      <xdr:rowOff>209550</xdr:rowOff>
    </xdr:to>
    <xdr:pic>
      <xdr:nvPicPr>
        <xdr:cNvPr id="452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6410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23</xdr:row>
      <xdr:rowOff>66675</xdr:rowOff>
    </xdr:from>
    <xdr:to>
      <xdr:col>11</xdr:col>
      <xdr:colOff>504825</xdr:colOff>
      <xdr:row>23</xdr:row>
      <xdr:rowOff>209550</xdr:rowOff>
    </xdr:to>
    <xdr:pic>
      <xdr:nvPicPr>
        <xdr:cNvPr id="452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23</xdr:row>
      <xdr:rowOff>66675</xdr:rowOff>
    </xdr:from>
    <xdr:to>
      <xdr:col>13</xdr:col>
      <xdr:colOff>523875</xdr:colOff>
      <xdr:row>23</xdr:row>
      <xdr:rowOff>209550</xdr:rowOff>
    </xdr:to>
    <xdr:pic>
      <xdr:nvPicPr>
        <xdr:cNvPr id="452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6410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409575</xdr:colOff>
      <xdr:row>23</xdr:row>
      <xdr:rowOff>66675</xdr:rowOff>
    </xdr:from>
    <xdr:to>
      <xdr:col>17</xdr:col>
      <xdr:colOff>542925</xdr:colOff>
      <xdr:row>23</xdr:row>
      <xdr:rowOff>209550</xdr:rowOff>
    </xdr:to>
    <xdr:pic>
      <xdr:nvPicPr>
        <xdr:cNvPr id="452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0" y="64103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3</xdr:row>
      <xdr:rowOff>95250</xdr:rowOff>
    </xdr:from>
    <xdr:to>
      <xdr:col>6</xdr:col>
      <xdr:colOff>752475</xdr:colOff>
      <xdr:row>5</xdr:row>
      <xdr:rowOff>85725</xdr:rowOff>
    </xdr:to>
    <xdr:pic>
      <xdr:nvPicPr>
        <xdr:cNvPr id="4526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3</xdr:row>
      <xdr:rowOff>95250</xdr:rowOff>
    </xdr:from>
    <xdr:to>
      <xdr:col>7</xdr:col>
      <xdr:colOff>771525</xdr:colOff>
      <xdr:row>5</xdr:row>
      <xdr:rowOff>85725</xdr:rowOff>
    </xdr:to>
    <xdr:pic>
      <xdr:nvPicPr>
        <xdr:cNvPr id="4527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3</xdr:row>
      <xdr:rowOff>95250</xdr:rowOff>
    </xdr:from>
    <xdr:to>
      <xdr:col>8</xdr:col>
      <xdr:colOff>781050</xdr:colOff>
      <xdr:row>5</xdr:row>
      <xdr:rowOff>85725</xdr:rowOff>
    </xdr:to>
    <xdr:pic>
      <xdr:nvPicPr>
        <xdr:cNvPr id="4528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3</xdr:row>
      <xdr:rowOff>95250</xdr:rowOff>
    </xdr:from>
    <xdr:to>
      <xdr:col>9</xdr:col>
      <xdr:colOff>685800</xdr:colOff>
      <xdr:row>5</xdr:row>
      <xdr:rowOff>85725</xdr:rowOff>
    </xdr:to>
    <xdr:pic>
      <xdr:nvPicPr>
        <xdr:cNvPr id="4529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</xdr:row>
      <xdr:rowOff>95250</xdr:rowOff>
    </xdr:from>
    <xdr:to>
      <xdr:col>10</xdr:col>
      <xdr:colOff>685800</xdr:colOff>
      <xdr:row>5</xdr:row>
      <xdr:rowOff>85725</xdr:rowOff>
    </xdr:to>
    <xdr:pic>
      <xdr:nvPicPr>
        <xdr:cNvPr id="4530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3</xdr:row>
      <xdr:rowOff>95250</xdr:rowOff>
    </xdr:from>
    <xdr:to>
      <xdr:col>11</xdr:col>
      <xdr:colOff>685800</xdr:colOff>
      <xdr:row>5</xdr:row>
      <xdr:rowOff>85725</xdr:rowOff>
    </xdr:to>
    <xdr:pic>
      <xdr:nvPicPr>
        <xdr:cNvPr id="4531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152400</xdr:colOff>
      <xdr:row>3</xdr:row>
      <xdr:rowOff>95250</xdr:rowOff>
    </xdr:from>
    <xdr:to>
      <xdr:col>12</xdr:col>
      <xdr:colOff>704850</xdr:colOff>
      <xdr:row>5</xdr:row>
      <xdr:rowOff>85725</xdr:rowOff>
    </xdr:to>
    <xdr:pic>
      <xdr:nvPicPr>
        <xdr:cNvPr id="4532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133350</xdr:colOff>
      <xdr:row>3</xdr:row>
      <xdr:rowOff>95250</xdr:rowOff>
    </xdr:from>
    <xdr:to>
      <xdr:col>13</xdr:col>
      <xdr:colOff>685800</xdr:colOff>
      <xdr:row>5</xdr:row>
      <xdr:rowOff>85725</xdr:rowOff>
    </xdr:to>
    <xdr:pic>
      <xdr:nvPicPr>
        <xdr:cNvPr id="4533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152400</xdr:colOff>
      <xdr:row>3</xdr:row>
      <xdr:rowOff>95250</xdr:rowOff>
    </xdr:from>
    <xdr:to>
      <xdr:col>14</xdr:col>
      <xdr:colOff>704850</xdr:colOff>
      <xdr:row>5</xdr:row>
      <xdr:rowOff>85725</xdr:rowOff>
    </xdr:to>
    <xdr:pic>
      <xdr:nvPicPr>
        <xdr:cNvPr id="4534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95250</xdr:rowOff>
    </xdr:from>
    <xdr:to>
      <xdr:col>15</xdr:col>
      <xdr:colOff>752475</xdr:colOff>
      <xdr:row>5</xdr:row>
      <xdr:rowOff>85725</xdr:rowOff>
    </xdr:to>
    <xdr:pic>
      <xdr:nvPicPr>
        <xdr:cNvPr id="453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3</xdr:row>
      <xdr:rowOff>95250</xdr:rowOff>
    </xdr:from>
    <xdr:to>
      <xdr:col>16</xdr:col>
      <xdr:colOff>771525</xdr:colOff>
      <xdr:row>5</xdr:row>
      <xdr:rowOff>85725</xdr:rowOff>
    </xdr:to>
    <xdr:pic>
      <xdr:nvPicPr>
        <xdr:cNvPr id="4536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3</xdr:row>
      <xdr:rowOff>95250</xdr:rowOff>
    </xdr:from>
    <xdr:to>
      <xdr:col>17</xdr:col>
      <xdr:colOff>742950</xdr:colOff>
      <xdr:row>5</xdr:row>
      <xdr:rowOff>85725</xdr:rowOff>
    </xdr:to>
    <xdr:pic>
      <xdr:nvPicPr>
        <xdr:cNvPr id="4537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781050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114300</xdr:rowOff>
    </xdr:to>
    <xdr:sp macro="" textlink="">
      <xdr:nvSpPr>
        <xdr:cNvPr id="3" name="Рисунок 7" descr="накладка на входную дверь.jpg"/>
        <xdr:cNvSpPr>
          <a:spLocks noChangeAspect="1"/>
        </xdr:cNvSpPr>
      </xdr:nvSpPr>
      <xdr:spPr bwMode="auto">
        <a:xfrm>
          <a:off x="11582400" y="179260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114300</xdr:rowOff>
    </xdr:to>
    <xdr:sp macro="" textlink="">
      <xdr:nvSpPr>
        <xdr:cNvPr id="4" name="Рисунок 14" descr="накладка на входную дверь.jpg"/>
        <xdr:cNvSpPr>
          <a:spLocks noChangeAspect="1"/>
        </xdr:cNvSpPr>
      </xdr:nvSpPr>
      <xdr:spPr bwMode="auto">
        <a:xfrm>
          <a:off x="11582400" y="179260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0</xdr:colOff>
      <xdr:row>39</xdr:row>
      <xdr:rowOff>121227</xdr:rowOff>
    </xdr:to>
    <xdr:sp macro="" textlink="">
      <xdr:nvSpPr>
        <xdr:cNvPr id="5" name="Рисунок 80" descr="накладка на входную дверь.jpg"/>
        <xdr:cNvSpPr>
          <a:spLocks noChangeAspect="1"/>
        </xdr:cNvSpPr>
      </xdr:nvSpPr>
      <xdr:spPr bwMode="auto">
        <a:xfrm>
          <a:off x="11582400" y="162115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323850</xdr:colOff>
      <xdr:row>30</xdr:row>
      <xdr:rowOff>66675</xdr:rowOff>
    </xdr:from>
    <xdr:to>
      <xdr:col>11</xdr:col>
      <xdr:colOff>466725</xdr:colOff>
      <xdr:row>30</xdr:row>
      <xdr:rowOff>209550</xdr:rowOff>
    </xdr:to>
    <xdr:pic>
      <xdr:nvPicPr>
        <xdr:cNvPr id="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53257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314325</xdr:colOff>
      <xdr:row>25</xdr:row>
      <xdr:rowOff>95250</xdr:rowOff>
    </xdr:from>
    <xdr:to>
      <xdr:col>13</xdr:col>
      <xdr:colOff>447675</xdr:colOff>
      <xdr:row>25</xdr:row>
      <xdr:rowOff>238125</xdr:rowOff>
    </xdr:to>
    <xdr:pic>
      <xdr:nvPicPr>
        <xdr:cNvPr id="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3449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27</xdr:row>
      <xdr:rowOff>95250</xdr:rowOff>
    </xdr:from>
    <xdr:to>
      <xdr:col>12</xdr:col>
      <xdr:colOff>571500</xdr:colOff>
      <xdr:row>27</xdr:row>
      <xdr:rowOff>238125</xdr:rowOff>
    </xdr:to>
    <xdr:pic>
      <xdr:nvPicPr>
        <xdr:cNvPr id="8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4211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295275</xdr:colOff>
      <xdr:row>25</xdr:row>
      <xdr:rowOff>85725</xdr:rowOff>
    </xdr:from>
    <xdr:to>
      <xdr:col>14</xdr:col>
      <xdr:colOff>438150</xdr:colOff>
      <xdr:row>25</xdr:row>
      <xdr:rowOff>228600</xdr:rowOff>
    </xdr:to>
    <xdr:pic>
      <xdr:nvPicPr>
        <xdr:cNvPr id="9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34397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285750</xdr:colOff>
      <xdr:row>25</xdr:row>
      <xdr:rowOff>95250</xdr:rowOff>
    </xdr:from>
    <xdr:to>
      <xdr:col>15</xdr:col>
      <xdr:colOff>428625</xdr:colOff>
      <xdr:row>25</xdr:row>
      <xdr:rowOff>238125</xdr:rowOff>
    </xdr:to>
    <xdr:pic>
      <xdr:nvPicPr>
        <xdr:cNvPr id="10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34493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304800</xdr:colOff>
      <xdr:row>25</xdr:row>
      <xdr:rowOff>95250</xdr:rowOff>
    </xdr:from>
    <xdr:to>
      <xdr:col>16</xdr:col>
      <xdr:colOff>438150</xdr:colOff>
      <xdr:row>25</xdr:row>
      <xdr:rowOff>238125</xdr:rowOff>
    </xdr:to>
    <xdr:pic>
      <xdr:nvPicPr>
        <xdr:cNvPr id="11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3449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323850</xdr:colOff>
      <xdr:row>25</xdr:row>
      <xdr:rowOff>95250</xdr:rowOff>
    </xdr:from>
    <xdr:to>
      <xdr:col>17</xdr:col>
      <xdr:colOff>466725</xdr:colOff>
      <xdr:row>25</xdr:row>
      <xdr:rowOff>238125</xdr:rowOff>
    </xdr:to>
    <xdr:pic>
      <xdr:nvPicPr>
        <xdr:cNvPr id="12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34493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314325</xdr:colOff>
      <xdr:row>27</xdr:row>
      <xdr:rowOff>104775</xdr:rowOff>
    </xdr:from>
    <xdr:to>
      <xdr:col>19</xdr:col>
      <xdr:colOff>447675</xdr:colOff>
      <xdr:row>27</xdr:row>
      <xdr:rowOff>247650</xdr:rowOff>
    </xdr:to>
    <xdr:pic>
      <xdr:nvPicPr>
        <xdr:cNvPr id="13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42208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371475</xdr:colOff>
      <xdr:row>27</xdr:row>
      <xdr:rowOff>95250</xdr:rowOff>
    </xdr:from>
    <xdr:to>
      <xdr:col>20</xdr:col>
      <xdr:colOff>504825</xdr:colOff>
      <xdr:row>27</xdr:row>
      <xdr:rowOff>238125</xdr:rowOff>
    </xdr:to>
    <xdr:pic>
      <xdr:nvPicPr>
        <xdr:cNvPr id="14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42113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323850</xdr:colOff>
      <xdr:row>25</xdr:row>
      <xdr:rowOff>85725</xdr:rowOff>
    </xdr:from>
    <xdr:to>
      <xdr:col>24</xdr:col>
      <xdr:colOff>466725</xdr:colOff>
      <xdr:row>25</xdr:row>
      <xdr:rowOff>228600</xdr:rowOff>
    </xdr:to>
    <xdr:pic>
      <xdr:nvPicPr>
        <xdr:cNvPr id="15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134397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342900</xdr:colOff>
      <xdr:row>27</xdr:row>
      <xdr:rowOff>85725</xdr:rowOff>
    </xdr:from>
    <xdr:to>
      <xdr:col>22</xdr:col>
      <xdr:colOff>476250</xdr:colOff>
      <xdr:row>27</xdr:row>
      <xdr:rowOff>228600</xdr:rowOff>
    </xdr:to>
    <xdr:pic>
      <xdr:nvPicPr>
        <xdr:cNvPr id="1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142017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</xdr:row>
      <xdr:rowOff>85725</xdr:rowOff>
    </xdr:from>
    <xdr:to>
      <xdr:col>6</xdr:col>
      <xdr:colOff>695325</xdr:colOff>
      <xdr:row>5</xdr:row>
      <xdr:rowOff>85725</xdr:rowOff>
    </xdr:to>
    <xdr:pic>
      <xdr:nvPicPr>
        <xdr:cNvPr id="17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3</xdr:row>
      <xdr:rowOff>85725</xdr:rowOff>
    </xdr:from>
    <xdr:to>
      <xdr:col>10</xdr:col>
      <xdr:colOff>657225</xdr:colOff>
      <xdr:row>5</xdr:row>
      <xdr:rowOff>85725</xdr:rowOff>
    </xdr:to>
    <xdr:pic>
      <xdr:nvPicPr>
        <xdr:cNvPr id="18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3</xdr:row>
      <xdr:rowOff>85725</xdr:rowOff>
    </xdr:from>
    <xdr:to>
      <xdr:col>11</xdr:col>
      <xdr:colOff>657225</xdr:colOff>
      <xdr:row>5</xdr:row>
      <xdr:rowOff>85725</xdr:rowOff>
    </xdr:to>
    <xdr:pic>
      <xdr:nvPicPr>
        <xdr:cNvPr id="19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228600</xdr:colOff>
      <xdr:row>3</xdr:row>
      <xdr:rowOff>85725</xdr:rowOff>
    </xdr:from>
    <xdr:to>
      <xdr:col>12</xdr:col>
      <xdr:colOff>781050</xdr:colOff>
      <xdr:row>5</xdr:row>
      <xdr:rowOff>85725</xdr:rowOff>
    </xdr:to>
    <xdr:pic>
      <xdr:nvPicPr>
        <xdr:cNvPr id="20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771525"/>
          <a:ext cx="552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3</xdr:row>
      <xdr:rowOff>85725</xdr:rowOff>
    </xdr:from>
    <xdr:to>
      <xdr:col>13</xdr:col>
      <xdr:colOff>657225</xdr:colOff>
      <xdr:row>5</xdr:row>
      <xdr:rowOff>76200</xdr:rowOff>
    </xdr:to>
    <xdr:pic>
      <xdr:nvPicPr>
        <xdr:cNvPr id="21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771525"/>
          <a:ext cx="5429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3</xdr:row>
      <xdr:rowOff>85725</xdr:rowOff>
    </xdr:from>
    <xdr:to>
      <xdr:col>14</xdr:col>
      <xdr:colOff>666750</xdr:colOff>
      <xdr:row>5</xdr:row>
      <xdr:rowOff>76200</xdr:rowOff>
    </xdr:to>
    <xdr:pic>
      <xdr:nvPicPr>
        <xdr:cNvPr id="22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3</xdr:row>
      <xdr:rowOff>85725</xdr:rowOff>
    </xdr:from>
    <xdr:to>
      <xdr:col>15</xdr:col>
      <xdr:colOff>647700</xdr:colOff>
      <xdr:row>5</xdr:row>
      <xdr:rowOff>76200</xdr:rowOff>
    </xdr:to>
    <xdr:pic>
      <xdr:nvPicPr>
        <xdr:cNvPr id="23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85725</xdr:colOff>
      <xdr:row>3</xdr:row>
      <xdr:rowOff>85725</xdr:rowOff>
    </xdr:from>
    <xdr:to>
      <xdr:col>16</xdr:col>
      <xdr:colOff>647700</xdr:colOff>
      <xdr:row>5</xdr:row>
      <xdr:rowOff>104775</xdr:rowOff>
    </xdr:to>
    <xdr:pic>
      <xdr:nvPicPr>
        <xdr:cNvPr id="24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771525"/>
          <a:ext cx="561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95250</xdr:colOff>
      <xdr:row>3</xdr:row>
      <xdr:rowOff>85725</xdr:rowOff>
    </xdr:from>
    <xdr:to>
      <xdr:col>17</xdr:col>
      <xdr:colOff>647700</xdr:colOff>
      <xdr:row>5</xdr:row>
      <xdr:rowOff>76200</xdr:rowOff>
    </xdr:to>
    <xdr:pic>
      <xdr:nvPicPr>
        <xdr:cNvPr id="25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95250</xdr:colOff>
      <xdr:row>3</xdr:row>
      <xdr:rowOff>85725</xdr:rowOff>
    </xdr:from>
    <xdr:to>
      <xdr:col>18</xdr:col>
      <xdr:colOff>647700</xdr:colOff>
      <xdr:row>5</xdr:row>
      <xdr:rowOff>76200</xdr:rowOff>
    </xdr:to>
    <xdr:pic>
      <xdr:nvPicPr>
        <xdr:cNvPr id="26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114300</xdr:colOff>
      <xdr:row>3</xdr:row>
      <xdr:rowOff>85725</xdr:rowOff>
    </xdr:from>
    <xdr:to>
      <xdr:col>19</xdr:col>
      <xdr:colOff>666750</xdr:colOff>
      <xdr:row>5</xdr:row>
      <xdr:rowOff>76200</xdr:rowOff>
    </xdr:to>
    <xdr:pic>
      <xdr:nvPicPr>
        <xdr:cNvPr id="27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161925</xdr:colOff>
      <xdr:row>3</xdr:row>
      <xdr:rowOff>85725</xdr:rowOff>
    </xdr:from>
    <xdr:to>
      <xdr:col>20</xdr:col>
      <xdr:colOff>714375</xdr:colOff>
      <xdr:row>5</xdr:row>
      <xdr:rowOff>76200</xdr:rowOff>
    </xdr:to>
    <xdr:pic>
      <xdr:nvPicPr>
        <xdr:cNvPr id="28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3</xdr:row>
      <xdr:rowOff>85725</xdr:rowOff>
    </xdr:from>
    <xdr:to>
      <xdr:col>21</xdr:col>
      <xdr:colOff>666750</xdr:colOff>
      <xdr:row>5</xdr:row>
      <xdr:rowOff>76200</xdr:rowOff>
    </xdr:to>
    <xdr:pic>
      <xdr:nvPicPr>
        <xdr:cNvPr id="29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123825</xdr:colOff>
      <xdr:row>3</xdr:row>
      <xdr:rowOff>85725</xdr:rowOff>
    </xdr:from>
    <xdr:to>
      <xdr:col>22</xdr:col>
      <xdr:colOff>676275</xdr:colOff>
      <xdr:row>5</xdr:row>
      <xdr:rowOff>76200</xdr:rowOff>
    </xdr:to>
    <xdr:pic>
      <xdr:nvPicPr>
        <xdr:cNvPr id="30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85725</xdr:colOff>
      <xdr:row>3</xdr:row>
      <xdr:rowOff>85725</xdr:rowOff>
    </xdr:from>
    <xdr:to>
      <xdr:col>23</xdr:col>
      <xdr:colOff>638175</xdr:colOff>
      <xdr:row>5</xdr:row>
      <xdr:rowOff>76200</xdr:rowOff>
    </xdr:to>
    <xdr:pic>
      <xdr:nvPicPr>
        <xdr:cNvPr id="31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275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114300</xdr:colOff>
      <xdr:row>3</xdr:row>
      <xdr:rowOff>85725</xdr:rowOff>
    </xdr:from>
    <xdr:to>
      <xdr:col>24</xdr:col>
      <xdr:colOff>666750</xdr:colOff>
      <xdr:row>5</xdr:row>
      <xdr:rowOff>76200</xdr:rowOff>
    </xdr:to>
    <xdr:pic>
      <xdr:nvPicPr>
        <xdr:cNvPr id="32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771525"/>
          <a:ext cx="552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121227</xdr:colOff>
      <xdr:row>3</xdr:row>
      <xdr:rowOff>86591</xdr:rowOff>
    </xdr:from>
    <xdr:to>
      <xdr:col>8</xdr:col>
      <xdr:colOff>696899</xdr:colOff>
      <xdr:row>5</xdr:row>
      <xdr:rowOff>112252</xdr:rowOff>
    </xdr:to>
    <xdr:pic>
      <xdr:nvPicPr>
        <xdr:cNvPr id="33" name="Рисунок 45" descr="корсика.png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524500" y="762000"/>
          <a:ext cx="575672" cy="1393797"/>
        </a:xfrm>
        <a:prstGeom prst="rect">
          <a:avLst/>
        </a:prstGeom>
      </xdr:spPr>
    </xdr:pic>
    <xdr:clientData/>
  </xdr:twoCellAnchor>
  <xdr:twoCellAnchor>
    <xdr:from>
      <xdr:col>9</xdr:col>
      <xdr:colOff>97651</xdr:colOff>
      <xdr:row>3</xdr:row>
      <xdr:rowOff>87071</xdr:rowOff>
    </xdr:from>
    <xdr:to>
      <xdr:col>9</xdr:col>
      <xdr:colOff>672927</xdr:colOff>
      <xdr:row>5</xdr:row>
      <xdr:rowOff>111774</xdr:rowOff>
    </xdr:to>
    <xdr:pic>
      <xdr:nvPicPr>
        <xdr:cNvPr id="34" name="Рисунок 48" descr="корсика.png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349515" y="762480"/>
          <a:ext cx="575276" cy="1392839"/>
        </a:xfrm>
        <a:prstGeom prst="rect">
          <a:avLst/>
        </a:prstGeom>
      </xdr:spPr>
    </xdr:pic>
    <xdr:clientData/>
  </xdr:twoCellAnchor>
  <xdr:twoCellAnchor>
    <xdr:from>
      <xdr:col>7</xdr:col>
      <xdr:colOff>121228</xdr:colOff>
      <xdr:row>3</xdr:row>
      <xdr:rowOff>86590</xdr:rowOff>
    </xdr:from>
    <xdr:to>
      <xdr:col>7</xdr:col>
      <xdr:colOff>696900</xdr:colOff>
      <xdr:row>5</xdr:row>
      <xdr:rowOff>112251</xdr:rowOff>
    </xdr:to>
    <xdr:pic>
      <xdr:nvPicPr>
        <xdr:cNvPr id="35" name="Рисунок 44" descr="корсика.png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524501" y="761999"/>
          <a:ext cx="575672" cy="1393797"/>
        </a:xfrm>
        <a:prstGeom prst="rect">
          <a:avLst/>
        </a:prstGeom>
      </xdr:spPr>
    </xdr:pic>
    <xdr:clientData/>
  </xdr:twoCellAnchor>
  <xdr:twoCellAnchor editAs="oneCell">
    <xdr:from>
      <xdr:col>8</xdr:col>
      <xdr:colOff>371491</xdr:colOff>
      <xdr:row>27</xdr:row>
      <xdr:rowOff>131610</xdr:rowOff>
    </xdr:from>
    <xdr:to>
      <xdr:col>8</xdr:col>
      <xdr:colOff>504841</xdr:colOff>
      <xdr:row>27</xdr:row>
      <xdr:rowOff>274485</xdr:rowOff>
    </xdr:to>
    <xdr:pic>
      <xdr:nvPicPr>
        <xdr:cNvPr id="36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355" y="14245928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388800</xdr:colOff>
      <xdr:row>25</xdr:row>
      <xdr:rowOff>114300</xdr:rowOff>
    </xdr:from>
    <xdr:to>
      <xdr:col>9</xdr:col>
      <xdr:colOff>522150</xdr:colOff>
      <xdr:row>25</xdr:row>
      <xdr:rowOff>257175</xdr:rowOff>
    </xdr:to>
    <xdr:pic>
      <xdr:nvPicPr>
        <xdr:cNvPr id="37" name="Рисунок 31" descr="галочка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9255" y="13466618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1"/>
  <sheetViews>
    <sheetView workbookViewId="0">
      <selection activeCell="J26" sqref="J26"/>
    </sheetView>
  </sheetViews>
  <sheetFormatPr defaultRowHeight="15" x14ac:dyDescent="0.25"/>
  <cols>
    <col min="1" max="1" width="33.85546875" bestFit="1" customWidth="1"/>
    <col min="2" max="3" width="0" hidden="1" customWidth="1"/>
    <col min="4" max="4" width="17.5703125" customWidth="1"/>
  </cols>
  <sheetData>
    <row r="2" spans="1:4" ht="31.5" customHeight="1" x14ac:dyDescent="0.25">
      <c r="A2" s="300" t="s">
        <v>199</v>
      </c>
      <c r="B2" s="301"/>
      <c r="C2" s="301" t="s">
        <v>200</v>
      </c>
      <c r="D2" s="302" t="s">
        <v>201</v>
      </c>
    </row>
    <row r="3" spans="1:4" x14ac:dyDescent="0.25">
      <c r="A3" s="303" t="s">
        <v>202</v>
      </c>
      <c r="B3" s="304">
        <f>1-D3</f>
        <v>0</v>
      </c>
      <c r="C3" s="304">
        <f>IF(B3&lt;=0,B5,B3)</f>
        <v>1</v>
      </c>
      <c r="D3" s="305">
        <v>1</v>
      </c>
    </row>
    <row r="4" spans="1:4" hidden="1" x14ac:dyDescent="0.25">
      <c r="A4" s="306" t="s">
        <v>203</v>
      </c>
      <c r="B4" s="307">
        <f>1-D4</f>
        <v>0</v>
      </c>
      <c r="C4" s="307">
        <f>IF(B4&lt;=0,B5,B4)</f>
        <v>1</v>
      </c>
      <c r="D4" s="308">
        <v>1</v>
      </c>
    </row>
    <row r="5" spans="1:4" x14ac:dyDescent="0.25">
      <c r="A5" s="309"/>
      <c r="B5" s="310">
        <v>1</v>
      </c>
      <c r="C5" s="301"/>
      <c r="D5" s="311"/>
    </row>
    <row r="6" spans="1:4" x14ac:dyDescent="0.25">
      <c r="A6" s="309"/>
      <c r="B6" s="301"/>
      <c r="C6" s="301"/>
      <c r="D6" s="311"/>
    </row>
    <row r="7" spans="1:4" ht="30" x14ac:dyDescent="0.25">
      <c r="A7" s="300" t="s">
        <v>204</v>
      </c>
      <c r="B7" s="301"/>
      <c r="C7" s="301" t="s">
        <v>200</v>
      </c>
      <c r="D7" s="302" t="s">
        <v>205</v>
      </c>
    </row>
    <row r="8" spans="1:4" x14ac:dyDescent="0.25">
      <c r="A8" s="303" t="s">
        <v>202</v>
      </c>
      <c r="B8" s="304"/>
      <c r="C8" s="304">
        <f>D8</f>
        <v>1</v>
      </c>
      <c r="D8" s="305">
        <v>1</v>
      </c>
    </row>
    <row r="9" spans="1:4" hidden="1" x14ac:dyDescent="0.25">
      <c r="A9" s="306" t="s">
        <v>203</v>
      </c>
      <c r="B9" s="307"/>
      <c r="C9" s="307">
        <f>D9</f>
        <v>1</v>
      </c>
      <c r="D9" s="308">
        <v>1</v>
      </c>
    </row>
    <row r="10" spans="1:4" x14ac:dyDescent="0.25">
      <c r="A10" s="309"/>
      <c r="B10" s="301"/>
      <c r="C10" s="301"/>
      <c r="D10" s="311"/>
    </row>
    <row r="11" spans="1:4" x14ac:dyDescent="0.25">
      <c r="A11" s="309" t="s">
        <v>206</v>
      </c>
      <c r="B11" s="301"/>
      <c r="C11" s="301"/>
      <c r="D11" s="31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2"/>
  <sheetViews>
    <sheetView view="pageBreakPreview" zoomScale="70" zoomScaleSheetLayoutView="70" workbookViewId="0">
      <selection activeCell="J51" sqref="J51"/>
    </sheetView>
  </sheetViews>
  <sheetFormatPr defaultColWidth="8.85546875" defaultRowHeight="15" x14ac:dyDescent="0.25"/>
  <cols>
    <col min="1" max="1" width="3.28515625" style="58" customWidth="1"/>
    <col min="2" max="2" width="18.140625" style="58" customWidth="1"/>
    <col min="3" max="3" width="12.7109375" style="58" customWidth="1"/>
    <col min="4" max="5" width="10.7109375" style="58" customWidth="1"/>
    <col min="6" max="6" width="11.5703125" style="84" customWidth="1"/>
    <col min="7" max="9" width="14.7109375" style="58" customWidth="1"/>
    <col min="10" max="15" width="12.5703125" style="58" customWidth="1"/>
    <col min="16" max="17" width="14.42578125" style="58" customWidth="1"/>
    <col min="18" max="18" width="14.28515625" style="58" customWidth="1"/>
    <col min="19" max="16384" width="8.85546875" style="58"/>
  </cols>
  <sheetData>
    <row r="1" spans="1:18" ht="18" customHeight="1" x14ac:dyDescent="0.3">
      <c r="A1" s="57"/>
      <c r="B1" s="2"/>
      <c r="C1" s="2"/>
      <c r="D1" s="2"/>
      <c r="E1" s="2"/>
      <c r="F1" s="3"/>
      <c r="G1" s="2"/>
      <c r="H1" s="2"/>
      <c r="I1" s="2"/>
      <c r="J1" s="2"/>
      <c r="K1" s="2"/>
      <c r="L1" s="111"/>
      <c r="M1" s="111"/>
      <c r="N1" s="2"/>
      <c r="O1" s="2"/>
      <c r="P1" s="2"/>
      <c r="Q1" s="2"/>
      <c r="R1" s="2"/>
    </row>
    <row r="2" spans="1:18" ht="18" customHeight="1" x14ac:dyDescent="0.3">
      <c r="A2" s="57"/>
      <c r="B2" s="2"/>
      <c r="C2" s="2"/>
      <c r="D2" s="2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8" customHeight="1" x14ac:dyDescent="0.3">
      <c r="A3" s="59"/>
      <c r="B3" s="57"/>
      <c r="C3" s="57"/>
      <c r="D3" s="57"/>
      <c r="E3" s="85"/>
      <c r="F3" s="184"/>
      <c r="G3" s="85"/>
      <c r="H3" s="85"/>
      <c r="I3" s="85"/>
      <c r="J3" s="85"/>
      <c r="K3" s="85"/>
      <c r="L3" s="185"/>
      <c r="M3" s="185"/>
      <c r="N3" s="85"/>
      <c r="O3" s="85"/>
      <c r="P3" s="85"/>
      <c r="Q3" s="85"/>
      <c r="R3" s="85"/>
    </row>
    <row r="4" spans="1:18" ht="18" customHeight="1" x14ac:dyDescent="0.3">
      <c r="A4" s="59"/>
      <c r="B4" s="57"/>
      <c r="C4" s="57"/>
      <c r="D4" s="57"/>
      <c r="E4" s="57"/>
      <c r="F4" s="60"/>
      <c r="G4" s="57"/>
      <c r="H4" s="57"/>
      <c r="I4" s="57"/>
      <c r="J4" s="57"/>
      <c r="K4" s="57"/>
      <c r="L4" s="111"/>
      <c r="M4" s="111"/>
      <c r="N4" s="57"/>
      <c r="O4" s="57"/>
      <c r="P4" s="57"/>
      <c r="Q4" s="57"/>
      <c r="R4" s="57"/>
    </row>
    <row r="5" spans="1:18" ht="90" customHeight="1" x14ac:dyDescent="0.3">
      <c r="A5" s="61"/>
      <c r="B5" s="420" t="s">
        <v>0</v>
      </c>
      <c r="C5" s="421"/>
      <c r="D5" s="421"/>
      <c r="E5" s="97"/>
      <c r="F5" s="62"/>
      <c r="J5" s="113"/>
      <c r="K5" s="113"/>
      <c r="L5" s="111"/>
      <c r="M5" s="111"/>
      <c r="N5" s="61"/>
      <c r="O5" s="61"/>
      <c r="P5" s="61"/>
      <c r="Q5" s="61"/>
      <c r="R5" s="61"/>
    </row>
    <row r="6" spans="1:18" x14ac:dyDescent="0.25">
      <c r="A6" s="57"/>
      <c r="B6" s="63" t="s">
        <v>1</v>
      </c>
      <c r="C6" s="57"/>
      <c r="D6" s="57"/>
      <c r="E6" s="57"/>
      <c r="F6" s="60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27.95" customHeight="1" x14ac:dyDescent="0.25">
      <c r="A7" s="439" t="s">
        <v>2</v>
      </c>
      <c r="B7" s="440"/>
      <c r="C7" s="441"/>
      <c r="D7" s="413" t="s">
        <v>3</v>
      </c>
      <c r="E7" s="413" t="s">
        <v>4</v>
      </c>
      <c r="F7" s="413" t="s">
        <v>5</v>
      </c>
      <c r="G7" s="445" t="s">
        <v>154</v>
      </c>
      <c r="H7" s="186" t="s">
        <v>153</v>
      </c>
      <c r="I7" s="445" t="s">
        <v>151</v>
      </c>
      <c r="J7" s="186" t="s">
        <v>152</v>
      </c>
      <c r="K7" s="445" t="s">
        <v>157</v>
      </c>
      <c r="L7" s="186" t="s">
        <v>158</v>
      </c>
      <c r="M7" s="445" t="s">
        <v>159</v>
      </c>
      <c r="N7" s="186" t="s">
        <v>160</v>
      </c>
      <c r="O7" s="445" t="s">
        <v>161</v>
      </c>
      <c r="P7" s="186" t="s">
        <v>162</v>
      </c>
      <c r="Q7" s="445" t="s">
        <v>155</v>
      </c>
      <c r="R7" s="186" t="s">
        <v>156</v>
      </c>
    </row>
    <row r="8" spans="1:18" ht="27.95" customHeight="1" x14ac:dyDescent="0.25">
      <c r="A8" s="442"/>
      <c r="B8" s="443"/>
      <c r="C8" s="444"/>
      <c r="D8" s="414"/>
      <c r="E8" s="414"/>
      <c r="F8" s="414"/>
      <c r="G8" s="446"/>
      <c r="H8" s="99" t="s">
        <v>178</v>
      </c>
      <c r="I8" s="446"/>
      <c r="J8" s="99" t="s">
        <v>169</v>
      </c>
      <c r="K8" s="446"/>
      <c r="L8" s="99" t="s">
        <v>169</v>
      </c>
      <c r="M8" s="446"/>
      <c r="N8" s="99" t="s">
        <v>169</v>
      </c>
      <c r="O8" s="446"/>
      <c r="P8" s="99" t="s">
        <v>169</v>
      </c>
      <c r="Q8" s="446"/>
      <c r="R8" s="99" t="s">
        <v>169</v>
      </c>
    </row>
    <row r="9" spans="1:18" s="57" customFormat="1" ht="44.1" hidden="1" customHeight="1" x14ac:dyDescent="0.25">
      <c r="A9" s="419" t="s">
        <v>73</v>
      </c>
      <c r="B9" s="425" t="s">
        <v>74</v>
      </c>
      <c r="C9" s="387"/>
      <c r="D9" s="410" t="s">
        <v>8</v>
      </c>
      <c r="E9" s="410" t="s">
        <v>9</v>
      </c>
      <c r="F9" s="64" t="s">
        <v>10</v>
      </c>
      <c r="G9" s="121">
        <v>9125</v>
      </c>
      <c r="H9" s="121">
        <f>G9+2700</f>
        <v>11825</v>
      </c>
      <c r="I9" s="121">
        <f>G9+500</f>
        <v>9625</v>
      </c>
      <c r="J9" s="121">
        <f>I9+300</f>
        <v>9925</v>
      </c>
      <c r="K9" s="121" t="s">
        <v>13</v>
      </c>
      <c r="L9" s="121" t="s">
        <v>13</v>
      </c>
      <c r="M9" s="121" t="s">
        <v>13</v>
      </c>
      <c r="N9" s="121" t="s">
        <v>13</v>
      </c>
      <c r="O9" s="121" t="s">
        <v>13</v>
      </c>
      <c r="P9" s="121" t="s">
        <v>13</v>
      </c>
      <c r="Q9" s="121" t="s">
        <v>13</v>
      </c>
      <c r="R9" s="121" t="s">
        <v>13</v>
      </c>
    </row>
    <row r="10" spans="1:18" s="57" customFormat="1" ht="44.1" hidden="1" customHeight="1" x14ac:dyDescent="0.25">
      <c r="A10" s="419"/>
      <c r="B10" s="375"/>
      <c r="C10" s="391"/>
      <c r="D10" s="411"/>
      <c r="E10" s="411"/>
      <c r="F10" s="65" t="s">
        <v>11</v>
      </c>
      <c r="G10" s="122">
        <v>12800</v>
      </c>
      <c r="H10" s="122">
        <f t="shared" ref="H10:H18" si="0">G10+2700</f>
        <v>15500</v>
      </c>
      <c r="I10" s="122">
        <f t="shared" ref="I10:I18" si="1">G10+500</f>
        <v>13300</v>
      </c>
      <c r="J10" s="122">
        <f t="shared" ref="J10:J18" si="2">I10+300</f>
        <v>13600</v>
      </c>
      <c r="K10" s="122" t="s">
        <v>13</v>
      </c>
      <c r="L10" s="122" t="s">
        <v>13</v>
      </c>
      <c r="M10" s="122" t="s">
        <v>13</v>
      </c>
      <c r="N10" s="122" t="s">
        <v>13</v>
      </c>
      <c r="O10" s="122" t="s">
        <v>13</v>
      </c>
      <c r="P10" s="122" t="s">
        <v>13</v>
      </c>
      <c r="Q10" s="122" t="s">
        <v>13</v>
      </c>
      <c r="R10" s="122" t="s">
        <v>13</v>
      </c>
    </row>
    <row r="11" spans="1:18" s="57" customFormat="1" ht="44.1" hidden="1" customHeight="1" x14ac:dyDescent="0.25">
      <c r="A11" s="419"/>
      <c r="B11" s="415" t="s">
        <v>75</v>
      </c>
      <c r="C11" s="416"/>
      <c r="D11" s="406" t="s">
        <v>8</v>
      </c>
      <c r="E11" s="406" t="s">
        <v>9</v>
      </c>
      <c r="F11" s="89" t="s">
        <v>10</v>
      </c>
      <c r="G11" s="123">
        <v>9725</v>
      </c>
      <c r="H11" s="123">
        <f t="shared" si="0"/>
        <v>12425</v>
      </c>
      <c r="I11" s="123">
        <f t="shared" si="1"/>
        <v>10225</v>
      </c>
      <c r="J11" s="123">
        <f t="shared" si="2"/>
        <v>10525</v>
      </c>
      <c r="K11" s="123" t="s">
        <v>13</v>
      </c>
      <c r="L11" s="209" t="s">
        <v>13</v>
      </c>
      <c r="M11" s="123" t="s">
        <v>13</v>
      </c>
      <c r="N11" s="209" t="s">
        <v>13</v>
      </c>
      <c r="O11" s="123" t="s">
        <v>13</v>
      </c>
      <c r="P11" s="209" t="s">
        <v>13</v>
      </c>
      <c r="Q11" s="123" t="s">
        <v>13</v>
      </c>
      <c r="R11" s="209" t="s">
        <v>13</v>
      </c>
    </row>
    <row r="12" spans="1:18" s="57" customFormat="1" ht="44.1" hidden="1" customHeight="1" x14ac:dyDescent="0.25">
      <c r="A12" s="419"/>
      <c r="B12" s="417"/>
      <c r="C12" s="418"/>
      <c r="D12" s="407"/>
      <c r="E12" s="407"/>
      <c r="F12" s="92" t="s">
        <v>11</v>
      </c>
      <c r="G12" s="124">
        <v>13600</v>
      </c>
      <c r="H12" s="124">
        <f t="shared" si="0"/>
        <v>16300</v>
      </c>
      <c r="I12" s="124">
        <f t="shared" si="1"/>
        <v>14100</v>
      </c>
      <c r="J12" s="124">
        <f t="shared" si="2"/>
        <v>14400</v>
      </c>
      <c r="K12" s="124" t="s">
        <v>13</v>
      </c>
      <c r="L12" s="210" t="s">
        <v>13</v>
      </c>
      <c r="M12" s="124" t="s">
        <v>13</v>
      </c>
      <c r="N12" s="210" t="s">
        <v>13</v>
      </c>
      <c r="O12" s="124" t="s">
        <v>13</v>
      </c>
      <c r="P12" s="210" t="s">
        <v>13</v>
      </c>
      <c r="Q12" s="124" t="s">
        <v>13</v>
      </c>
      <c r="R12" s="213" t="s">
        <v>13</v>
      </c>
    </row>
    <row r="13" spans="1:18" s="91" customFormat="1" ht="44.1" hidden="1" customHeight="1" x14ac:dyDescent="0.25">
      <c r="A13" s="408" t="s">
        <v>65</v>
      </c>
      <c r="B13" s="409" t="s">
        <v>76</v>
      </c>
      <c r="C13" s="409"/>
      <c r="D13" s="410" t="s">
        <v>8</v>
      </c>
      <c r="E13" s="410" t="s">
        <v>9</v>
      </c>
      <c r="F13" s="64" t="s">
        <v>10</v>
      </c>
      <c r="G13" s="121">
        <v>10925</v>
      </c>
      <c r="H13" s="121">
        <f t="shared" si="0"/>
        <v>13625</v>
      </c>
      <c r="I13" s="121">
        <f t="shared" si="1"/>
        <v>11425</v>
      </c>
      <c r="J13" s="121">
        <f t="shared" si="2"/>
        <v>11725</v>
      </c>
      <c r="K13" s="121">
        <f>G13+200</f>
        <v>11125</v>
      </c>
      <c r="L13" s="121">
        <f>K13+700</f>
        <v>11825</v>
      </c>
      <c r="M13" s="121">
        <f>I13+200</f>
        <v>11625</v>
      </c>
      <c r="N13" s="121">
        <f>M13+1800</f>
        <v>13425</v>
      </c>
      <c r="O13" s="121">
        <f>K13+200</f>
        <v>11325</v>
      </c>
      <c r="P13" s="121">
        <f>O13+1250</f>
        <v>12575</v>
      </c>
      <c r="Q13" s="121">
        <f>M13+200</f>
        <v>11825</v>
      </c>
      <c r="R13" s="121">
        <f>Q13+1550</f>
        <v>13375</v>
      </c>
    </row>
    <row r="14" spans="1:18" s="91" customFormat="1" ht="44.1" hidden="1" customHeight="1" x14ac:dyDescent="0.25">
      <c r="A14" s="408"/>
      <c r="B14" s="409"/>
      <c r="C14" s="409"/>
      <c r="D14" s="411"/>
      <c r="E14" s="411"/>
      <c r="F14" s="65" t="s">
        <v>11</v>
      </c>
      <c r="G14" s="122">
        <v>16700</v>
      </c>
      <c r="H14" s="122">
        <f t="shared" si="0"/>
        <v>19400</v>
      </c>
      <c r="I14" s="122">
        <f t="shared" si="1"/>
        <v>17200</v>
      </c>
      <c r="J14" s="122">
        <f t="shared" si="2"/>
        <v>17500</v>
      </c>
      <c r="K14" s="122">
        <f>G14+200</f>
        <v>16900</v>
      </c>
      <c r="L14" s="122">
        <f t="shared" ref="L14:L18" si="3">K14+700</f>
        <v>17600</v>
      </c>
      <c r="M14" s="122">
        <f>I14+200</f>
        <v>17400</v>
      </c>
      <c r="N14" s="122">
        <f t="shared" ref="N14:N18" si="4">M14+1800</f>
        <v>19200</v>
      </c>
      <c r="O14" s="122">
        <f>K14+200</f>
        <v>17100</v>
      </c>
      <c r="P14" s="122">
        <f t="shared" ref="P14:P18" si="5">O14+1250</f>
        <v>18350</v>
      </c>
      <c r="Q14" s="122">
        <f>M14+200</f>
        <v>17600</v>
      </c>
      <c r="R14" s="122">
        <f t="shared" ref="R14:R18" si="6">Q14+1550</f>
        <v>19150</v>
      </c>
    </row>
    <row r="15" spans="1:18" s="87" customFormat="1" ht="44.1" customHeight="1" x14ac:dyDescent="0.25">
      <c r="A15" s="408"/>
      <c r="B15" s="412" t="s">
        <v>214</v>
      </c>
      <c r="C15" s="412"/>
      <c r="D15" s="410" t="s">
        <v>8</v>
      </c>
      <c r="E15" s="410" t="s">
        <v>9</v>
      </c>
      <c r="F15" s="64" t="s">
        <v>10</v>
      </c>
      <c r="G15" s="207">
        <f>'Standart Strada (2) РРЦ'!G15*'скидки наценки'!$C$3*'скидки наценки'!$C$8</f>
        <v>12199.999999999998</v>
      </c>
      <c r="H15" s="207">
        <f>'Standart Strada (2) РРЦ'!H15*'скидки наценки'!$C$3*'скидки наценки'!$C$8</f>
        <v>14199.999999999998</v>
      </c>
      <c r="I15" s="207">
        <f>'Standart Strada (2) РРЦ'!I15*'скидки наценки'!$C$3*'скидки наценки'!$C$8</f>
        <v>12199.999999999998</v>
      </c>
      <c r="J15" s="207">
        <f>'Standart Strada (2) РРЦ'!J15*'скидки наценки'!$C$3*'скидки наценки'!$C$8</f>
        <v>13949.999999999998</v>
      </c>
      <c r="K15" s="207">
        <f>'Standart Strada (2) РРЦ'!K15*'скидки наценки'!$C$3*'скидки наценки'!$C$8</f>
        <v>12199.999999999998</v>
      </c>
      <c r="L15" s="207">
        <f>'Standart Strada (2) РРЦ'!L15*'скидки наценки'!$C$3*'скидки наценки'!$C$8</f>
        <v>13949.999999999998</v>
      </c>
      <c r="M15" s="207">
        <f>'Standart Strada (2) РРЦ'!M15*'скидки наценки'!$C$3*'скидки наценки'!$C$8</f>
        <v>12199.999999999998</v>
      </c>
      <c r="N15" s="207">
        <f>'Standart Strada (2) РРЦ'!N15*'скидки наценки'!$C$3*'скидки наценки'!$C$8</f>
        <v>13949.999999999998</v>
      </c>
      <c r="O15" s="207">
        <f>'Standart Strada (2) РРЦ'!O15*'скидки наценки'!$C$3*'скидки наценки'!$C$8</f>
        <v>12199.999999999998</v>
      </c>
      <c r="P15" s="207">
        <f>'Standart Strada (2) РРЦ'!P15*'скидки наценки'!$C$3*'скидки наценки'!$C$8</f>
        <v>13949.999999999998</v>
      </c>
      <c r="Q15" s="207">
        <f>'Standart Strada (2) РРЦ'!Q15*'скидки наценки'!$C$3*'скидки наценки'!$C$8</f>
        <v>12199.999999999998</v>
      </c>
      <c r="R15" s="207">
        <f>'Standart Strada (2) РРЦ'!R15*'скидки наценки'!$C$3*'скидки наценки'!$C$8</f>
        <v>13949.999999999998</v>
      </c>
    </row>
    <row r="16" spans="1:18" s="87" customFormat="1" ht="44.1" customHeight="1" x14ac:dyDescent="0.25">
      <c r="A16" s="408"/>
      <c r="B16" s="412"/>
      <c r="C16" s="412"/>
      <c r="D16" s="411"/>
      <c r="E16" s="411"/>
      <c r="F16" s="65" t="s">
        <v>11</v>
      </c>
      <c r="G16" s="208">
        <f>'Standart Strada (2) РРЦ'!G16*'скидки наценки'!$C$3*'скидки наценки'!$C$8</f>
        <v>18300</v>
      </c>
      <c r="H16" s="208">
        <f>'Standart Strada (2) РРЦ'!H16*'скидки наценки'!$C$3*'скидки наценки'!$C$8</f>
        <v>20300</v>
      </c>
      <c r="I16" s="208">
        <f>'Standart Strada (2) РРЦ'!I16*'скидки наценки'!$C$3*'скидки наценки'!$C$8</f>
        <v>18300</v>
      </c>
      <c r="J16" s="208">
        <f>'Standart Strada (2) РРЦ'!J16*'скидки наценки'!$C$3*'скидки наценки'!$C$8</f>
        <v>20050</v>
      </c>
      <c r="K16" s="208">
        <f>'Standart Strada (2) РРЦ'!K16*'скидки наценки'!$C$3*'скидки наценки'!$C$8</f>
        <v>18300</v>
      </c>
      <c r="L16" s="208">
        <f>'Standart Strada (2) РРЦ'!L16*'скидки наценки'!$C$3*'скидки наценки'!$C$8</f>
        <v>20050</v>
      </c>
      <c r="M16" s="208">
        <f>'Standart Strada (2) РРЦ'!M16*'скидки наценки'!$C$3*'скидки наценки'!$C$8</f>
        <v>18300</v>
      </c>
      <c r="N16" s="208">
        <f>'Standart Strada (2) РРЦ'!N16*'скидки наценки'!$C$3*'скидки наценки'!$C$8</f>
        <v>20050</v>
      </c>
      <c r="O16" s="208">
        <f>'Standart Strada (2) РРЦ'!O16*'скидки наценки'!$C$3*'скидки наценки'!$C$8</f>
        <v>18300</v>
      </c>
      <c r="P16" s="208">
        <f>'Standart Strada (2) РРЦ'!P16*'скидки наценки'!$C$3*'скидки наценки'!$C$8</f>
        <v>20050</v>
      </c>
      <c r="Q16" s="208">
        <f>'Standart Strada (2) РРЦ'!Q16*'скидки наценки'!$C$3*'скидки наценки'!$C$8</f>
        <v>18300</v>
      </c>
      <c r="R16" s="208">
        <f>'Standart Strada (2) РРЦ'!R16*'скидки наценки'!$C$3*'скидки наценки'!$C$8</f>
        <v>20050</v>
      </c>
    </row>
    <row r="17" spans="1:18" s="91" customFormat="1" ht="44.1" hidden="1" customHeight="1" x14ac:dyDescent="0.25">
      <c r="A17" s="408"/>
      <c r="B17" s="405" t="s">
        <v>67</v>
      </c>
      <c r="C17" s="405"/>
      <c r="D17" s="406" t="s">
        <v>8</v>
      </c>
      <c r="E17" s="406" t="s">
        <v>9</v>
      </c>
      <c r="F17" s="89" t="s">
        <v>10</v>
      </c>
      <c r="G17" s="123">
        <v>12325</v>
      </c>
      <c r="H17" s="123">
        <f t="shared" si="0"/>
        <v>15025</v>
      </c>
      <c r="I17" s="123">
        <f t="shared" si="1"/>
        <v>12825</v>
      </c>
      <c r="J17" s="123">
        <f t="shared" si="2"/>
        <v>13125</v>
      </c>
      <c r="K17" s="123">
        <f>G17+200</f>
        <v>12525</v>
      </c>
      <c r="L17" s="123">
        <f t="shared" si="3"/>
        <v>13225</v>
      </c>
      <c r="M17" s="123">
        <f>I17+200</f>
        <v>13025</v>
      </c>
      <c r="N17" s="123">
        <f t="shared" si="4"/>
        <v>14825</v>
      </c>
      <c r="O17" s="123">
        <f>K17+200</f>
        <v>12725</v>
      </c>
      <c r="P17" s="123">
        <f t="shared" si="5"/>
        <v>13975</v>
      </c>
      <c r="Q17" s="123">
        <f>M17+200</f>
        <v>13225</v>
      </c>
      <c r="R17" s="123">
        <f t="shared" si="6"/>
        <v>14775</v>
      </c>
    </row>
    <row r="18" spans="1:18" s="91" customFormat="1" ht="44.1" hidden="1" customHeight="1" x14ac:dyDescent="0.25">
      <c r="A18" s="408"/>
      <c r="B18" s="405"/>
      <c r="C18" s="405"/>
      <c r="D18" s="407"/>
      <c r="E18" s="407"/>
      <c r="F18" s="92" t="s">
        <v>11</v>
      </c>
      <c r="G18" s="124">
        <v>19200</v>
      </c>
      <c r="H18" s="124">
        <f t="shared" si="0"/>
        <v>21900</v>
      </c>
      <c r="I18" s="124">
        <f t="shared" si="1"/>
        <v>19700</v>
      </c>
      <c r="J18" s="124">
        <f t="shared" si="2"/>
        <v>20000</v>
      </c>
      <c r="K18" s="124">
        <f>G18+200</f>
        <v>19400</v>
      </c>
      <c r="L18" s="124">
        <f t="shared" si="3"/>
        <v>20100</v>
      </c>
      <c r="M18" s="124">
        <f>I18+200</f>
        <v>19900</v>
      </c>
      <c r="N18" s="124">
        <f t="shared" si="4"/>
        <v>21700</v>
      </c>
      <c r="O18" s="124">
        <f>K18+200</f>
        <v>19600</v>
      </c>
      <c r="P18" s="124">
        <f t="shared" si="5"/>
        <v>20850</v>
      </c>
      <c r="Q18" s="124">
        <f>M18+200</f>
        <v>20100</v>
      </c>
      <c r="R18" s="124">
        <f t="shared" si="6"/>
        <v>21650</v>
      </c>
    </row>
    <row r="19" spans="1:18" ht="15" customHeight="1" x14ac:dyDescent="0.25">
      <c r="B19" s="58" t="s">
        <v>14</v>
      </c>
      <c r="F19" s="5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s="91" customFormat="1" ht="18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73" customFormat="1" ht="15" customHeight="1" x14ac:dyDescent="0.25">
      <c r="B21" s="71" t="s">
        <v>68</v>
      </c>
      <c r="G21" s="101"/>
      <c r="H21" s="101"/>
      <c r="I21" s="101"/>
      <c r="J21" s="101"/>
      <c r="K21" s="101"/>
      <c r="L21" s="101"/>
      <c r="M21" s="101"/>
      <c r="N21" s="102"/>
      <c r="O21" s="102"/>
      <c r="P21" s="102"/>
      <c r="Q21" s="102"/>
      <c r="R21" s="102"/>
    </row>
    <row r="22" spans="1:18" s="73" customFormat="1" ht="30" customHeight="1" x14ac:dyDescent="0.25">
      <c r="A22" s="433" t="s">
        <v>69</v>
      </c>
      <c r="B22" s="434"/>
      <c r="C22" s="434"/>
      <c r="D22" s="434"/>
      <c r="E22" s="434"/>
      <c r="F22" s="435"/>
      <c r="G22" s="114" t="str">
        <f>G7</f>
        <v>Ривьера ДГ</v>
      </c>
      <c r="H22" s="230" t="str">
        <f>H7</f>
        <v>Ривьера ДО</v>
      </c>
      <c r="I22" s="230" t="str">
        <f>I7</f>
        <v>Диана ДГ</v>
      </c>
      <c r="J22" s="230" t="str">
        <f>J7</f>
        <v>Диана ДО</v>
      </c>
      <c r="K22" s="230" t="str">
        <f>K7</f>
        <v>Орион ДГ</v>
      </c>
      <c r="L22" s="230" t="str">
        <f>L7</f>
        <v>Орион  ДО</v>
      </c>
      <c r="M22" s="230" t="str">
        <f>M7</f>
        <v>Лада ДГ</v>
      </c>
      <c r="N22" s="230" t="str">
        <f>N7</f>
        <v>Лада ДО</v>
      </c>
      <c r="O22" s="230" t="str">
        <f>O7</f>
        <v>Аррива ДГ</v>
      </c>
      <c r="P22" s="230" t="str">
        <f>P7</f>
        <v>Аррива  ДО</v>
      </c>
      <c r="Q22" s="230" t="str">
        <f>Q7</f>
        <v>Афина ДГ</v>
      </c>
      <c r="R22" s="230" t="str">
        <f>R7</f>
        <v>Афина ДО</v>
      </c>
    </row>
    <row r="23" spans="1:18" s="94" customFormat="1" ht="15" customHeight="1" x14ac:dyDescent="0.25">
      <c r="A23" s="436" t="s">
        <v>77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</row>
    <row r="24" spans="1:18" s="94" customFormat="1" ht="30.75" customHeight="1" x14ac:dyDescent="0.25">
      <c r="A24" s="395" t="s">
        <v>179</v>
      </c>
      <c r="B24" s="395"/>
      <c r="C24" s="395" t="s">
        <v>96</v>
      </c>
      <c r="D24" s="395"/>
      <c r="E24" s="438" t="s">
        <v>97</v>
      </c>
      <c r="F24" s="438"/>
      <c r="G24" s="242" t="s">
        <v>13</v>
      </c>
      <c r="H24" s="243"/>
      <c r="I24" s="242" t="s">
        <v>13</v>
      </c>
      <c r="J24" s="243"/>
      <c r="K24" s="242" t="s">
        <v>13</v>
      </c>
      <c r="L24" s="243"/>
      <c r="M24" s="242" t="s">
        <v>13</v>
      </c>
      <c r="N24" s="243"/>
      <c r="O24" s="242" t="s">
        <v>13</v>
      </c>
      <c r="P24" s="244"/>
      <c r="Q24" s="242" t="s">
        <v>13</v>
      </c>
      <c r="R24" s="218"/>
    </row>
    <row r="25" spans="1:18" s="95" customFormat="1" ht="27" hidden="1" customHeight="1" x14ac:dyDescent="0.25">
      <c r="A25" s="395"/>
      <c r="B25" s="395"/>
      <c r="C25" s="399" t="s">
        <v>98</v>
      </c>
      <c r="D25" s="399"/>
      <c r="E25" s="404" t="s">
        <v>83</v>
      </c>
      <c r="F25" s="404"/>
      <c r="G25" s="231" t="s">
        <v>13</v>
      </c>
      <c r="H25" s="189"/>
      <c r="I25" s="231" t="s">
        <v>13</v>
      </c>
      <c r="J25" s="189" t="s">
        <v>13</v>
      </c>
      <c r="K25" s="231" t="s">
        <v>13</v>
      </c>
      <c r="L25" s="189" t="s">
        <v>13</v>
      </c>
      <c r="M25" s="231" t="s">
        <v>13</v>
      </c>
      <c r="N25" s="189" t="s">
        <v>13</v>
      </c>
      <c r="O25" s="231" t="s">
        <v>13</v>
      </c>
      <c r="P25" s="189" t="s">
        <v>13</v>
      </c>
      <c r="Q25" s="231" t="s">
        <v>13</v>
      </c>
      <c r="R25" s="103" t="s">
        <v>13</v>
      </c>
    </row>
    <row r="26" spans="1:18" s="95" customFormat="1" ht="27" hidden="1" customHeight="1" x14ac:dyDescent="0.25">
      <c r="A26" s="395"/>
      <c r="B26" s="395"/>
      <c r="C26" s="399"/>
      <c r="D26" s="399"/>
      <c r="E26" s="399" t="s">
        <v>99</v>
      </c>
      <c r="F26" s="399"/>
      <c r="G26" s="231" t="s">
        <v>13</v>
      </c>
      <c r="H26" s="189"/>
      <c r="I26" s="231" t="s">
        <v>13</v>
      </c>
      <c r="J26" s="189" t="s">
        <v>13</v>
      </c>
      <c r="K26" s="231" t="s">
        <v>13</v>
      </c>
      <c r="L26" s="189" t="s">
        <v>13</v>
      </c>
      <c r="M26" s="231" t="s">
        <v>13</v>
      </c>
      <c r="N26" s="189" t="s">
        <v>13</v>
      </c>
      <c r="O26" s="231" t="s">
        <v>13</v>
      </c>
      <c r="P26" s="189" t="s">
        <v>13</v>
      </c>
      <c r="Q26" s="231" t="s">
        <v>13</v>
      </c>
      <c r="R26" s="103" t="s">
        <v>13</v>
      </c>
    </row>
    <row r="27" spans="1:18" s="95" customFormat="1" ht="27" hidden="1" customHeight="1" x14ac:dyDescent="0.25">
      <c r="A27" s="395"/>
      <c r="B27" s="395"/>
      <c r="C27" s="398" t="s">
        <v>82</v>
      </c>
      <c r="D27" s="398"/>
      <c r="E27" s="400" t="s">
        <v>83</v>
      </c>
      <c r="F27" s="400"/>
      <c r="G27" s="232" t="s">
        <v>13</v>
      </c>
      <c r="H27" s="187"/>
      <c r="I27" s="232" t="s">
        <v>13</v>
      </c>
      <c r="J27" s="187" t="s">
        <v>13</v>
      </c>
      <c r="K27" s="232" t="s">
        <v>13</v>
      </c>
      <c r="L27" s="187"/>
      <c r="M27" s="232" t="s">
        <v>13</v>
      </c>
      <c r="N27" s="187" t="s">
        <v>13</v>
      </c>
      <c r="O27" s="232" t="s">
        <v>13</v>
      </c>
      <c r="P27" s="187" t="s">
        <v>13</v>
      </c>
      <c r="Q27" s="232" t="s">
        <v>13</v>
      </c>
      <c r="R27" s="105" t="s">
        <v>13</v>
      </c>
    </row>
    <row r="28" spans="1:18" s="95" customFormat="1" ht="27" hidden="1" customHeight="1" x14ac:dyDescent="0.25">
      <c r="A28" s="395"/>
      <c r="B28" s="395"/>
      <c r="C28" s="398"/>
      <c r="D28" s="398"/>
      <c r="E28" s="400" t="s">
        <v>84</v>
      </c>
      <c r="F28" s="400"/>
      <c r="G28" s="232" t="s">
        <v>13</v>
      </c>
      <c r="H28" s="187"/>
      <c r="I28" s="232" t="s">
        <v>13</v>
      </c>
      <c r="J28" s="187" t="s">
        <v>13</v>
      </c>
      <c r="K28" s="232" t="s">
        <v>13</v>
      </c>
      <c r="L28" s="187"/>
      <c r="M28" s="232" t="s">
        <v>13</v>
      </c>
      <c r="N28" s="187" t="s">
        <v>13</v>
      </c>
      <c r="O28" s="232" t="s">
        <v>13</v>
      </c>
      <c r="P28" s="187" t="s">
        <v>13</v>
      </c>
      <c r="Q28" s="232" t="s">
        <v>13</v>
      </c>
      <c r="R28" s="105" t="s">
        <v>13</v>
      </c>
    </row>
    <row r="29" spans="1:18" s="95" customFormat="1" ht="27" hidden="1" customHeight="1" x14ac:dyDescent="0.25">
      <c r="A29" s="395"/>
      <c r="B29" s="395"/>
      <c r="C29" s="398"/>
      <c r="D29" s="398"/>
      <c r="E29" s="400" t="s">
        <v>85</v>
      </c>
      <c r="F29" s="400"/>
      <c r="G29" s="232" t="s">
        <v>13</v>
      </c>
      <c r="H29" s="187"/>
      <c r="I29" s="232" t="s">
        <v>13</v>
      </c>
      <c r="J29" s="187" t="s">
        <v>13</v>
      </c>
      <c r="K29" s="232" t="s">
        <v>13</v>
      </c>
      <c r="L29" s="187"/>
      <c r="M29" s="232" t="s">
        <v>13</v>
      </c>
      <c r="N29" s="187" t="s">
        <v>13</v>
      </c>
      <c r="O29" s="232" t="s">
        <v>13</v>
      </c>
      <c r="P29" s="187" t="s">
        <v>13</v>
      </c>
      <c r="Q29" s="232" t="s">
        <v>13</v>
      </c>
      <c r="R29" s="105" t="s">
        <v>13</v>
      </c>
    </row>
    <row r="30" spans="1:18" s="95" customFormat="1" ht="27" customHeight="1" x14ac:dyDescent="0.25">
      <c r="A30" s="382" t="s">
        <v>100</v>
      </c>
      <c r="B30" s="383"/>
      <c r="C30" s="383"/>
      <c r="D30" s="383"/>
      <c r="E30" s="383"/>
      <c r="F30" s="384"/>
      <c r="G30" s="231" t="s">
        <v>13</v>
      </c>
      <c r="H30" s="231">
        <f>'Standart Strada (2) РРЦ'!H30*'скидки наценки'!$C$3*'скидки наценки'!$C$8</f>
        <v>600</v>
      </c>
      <c r="I30" s="231" t="s">
        <v>13</v>
      </c>
      <c r="J30" s="231">
        <f>'Standart Strada (2) РРЦ'!J30*'скидки наценки'!$C$3*'скидки наценки'!$C$8</f>
        <v>300</v>
      </c>
      <c r="K30" s="231" t="s">
        <v>13</v>
      </c>
      <c r="L30" s="231">
        <f>'Standart Strada (2) РРЦ'!L30*'скидки наценки'!$C$3*'скидки наценки'!$C$8</f>
        <v>300</v>
      </c>
      <c r="M30" s="231" t="s">
        <v>13</v>
      </c>
      <c r="N30" s="231">
        <f>'Standart Strada (2) РРЦ'!N30*'скидки наценки'!$C$3*'скидки наценки'!$C$8</f>
        <v>300</v>
      </c>
      <c r="O30" s="231" t="s">
        <v>13</v>
      </c>
      <c r="P30" s="231">
        <f>'Standart Strada (2) РРЦ'!P30*'скидки наценки'!$C$3*'скидки наценки'!$C$8</f>
        <v>300</v>
      </c>
      <c r="Q30" s="231" t="s">
        <v>13</v>
      </c>
      <c r="R30" s="231">
        <f>'Standart Strada (2) РРЦ'!R30*'скидки наценки'!$C$3*'скидки наценки'!$C$8</f>
        <v>300</v>
      </c>
    </row>
    <row r="31" spans="1:18" s="95" customFormat="1" ht="27" customHeight="1" x14ac:dyDescent="0.25">
      <c r="A31" s="377" t="s">
        <v>101</v>
      </c>
      <c r="B31" s="378"/>
      <c r="C31" s="378"/>
      <c r="D31" s="378"/>
      <c r="E31" s="378"/>
      <c r="F31" s="379"/>
      <c r="G31" s="232" t="s">
        <v>13</v>
      </c>
      <c r="H31" s="232">
        <f>'Standart Strada (2) РРЦ'!H31*'скидки наценки'!$C$3*'скидки наценки'!$C$8</f>
        <v>1150</v>
      </c>
      <c r="I31" s="232" t="s">
        <v>13</v>
      </c>
      <c r="J31" s="232">
        <f>'Standart Strada (2) РРЦ'!J31*'скидки наценки'!$C$3*'скидки наценки'!$C$8</f>
        <v>580</v>
      </c>
      <c r="K31" s="232" t="s">
        <v>13</v>
      </c>
      <c r="L31" s="232">
        <f>'Standart Strada (2) РРЦ'!L31*'скидки наценки'!$C$3*'скидки наценки'!$C$8</f>
        <v>580</v>
      </c>
      <c r="M31" s="232" t="s">
        <v>13</v>
      </c>
      <c r="N31" s="232">
        <f>'Standart Strada (2) РРЦ'!N31*'скидки наценки'!$C$3*'скидки наценки'!$C$8</f>
        <v>580</v>
      </c>
      <c r="O31" s="232" t="s">
        <v>13</v>
      </c>
      <c r="P31" s="232">
        <f>'Standart Strada (2) РРЦ'!P31*'скидки наценки'!$C$3*'скидки наценки'!$C$8</f>
        <v>580</v>
      </c>
      <c r="Q31" s="232" t="s">
        <v>13</v>
      </c>
      <c r="R31" s="232">
        <f>'Standart Strada (2) РРЦ'!R31*'скидки наценки'!$C$3*'скидки наценки'!$C$8</f>
        <v>580</v>
      </c>
    </row>
    <row r="32" spans="1:18" s="95" customFormat="1" ht="27" hidden="1" customHeight="1" x14ac:dyDescent="0.25">
      <c r="A32" s="382" t="s">
        <v>102</v>
      </c>
      <c r="B32" s="383"/>
      <c r="C32" s="383"/>
      <c r="D32" s="383"/>
      <c r="E32" s="383"/>
      <c r="F32" s="384"/>
      <c r="G32" s="189" t="s">
        <v>13</v>
      </c>
      <c r="H32" s="189"/>
      <c r="I32" s="189"/>
      <c r="J32" s="189" t="s">
        <v>13</v>
      </c>
      <c r="K32" s="189"/>
      <c r="L32" s="190">
        <v>1500</v>
      </c>
      <c r="M32" s="190"/>
      <c r="N32" s="189" t="s">
        <v>13</v>
      </c>
      <c r="O32" s="189"/>
      <c r="P32" s="189" t="s">
        <v>13</v>
      </c>
      <c r="Q32" s="189"/>
      <c r="R32" s="103" t="s">
        <v>13</v>
      </c>
    </row>
    <row r="33" spans="1:18" s="94" customFormat="1" ht="15" hidden="1" customHeight="1" x14ac:dyDescent="0.25">
      <c r="A33" s="200" t="s">
        <v>88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18" s="104" customFormat="1" ht="27" hidden="1" customHeight="1" x14ac:dyDescent="0.25">
      <c r="A34" s="373" t="s">
        <v>89</v>
      </c>
      <c r="B34" s="374"/>
      <c r="C34" s="387"/>
      <c r="D34" s="378" t="s">
        <v>90</v>
      </c>
      <c r="E34" s="378"/>
      <c r="F34" s="379"/>
      <c r="G34" s="105" t="s">
        <v>13</v>
      </c>
      <c r="H34" s="105"/>
      <c r="I34" s="105"/>
      <c r="J34" s="105" t="s">
        <v>13</v>
      </c>
      <c r="K34" s="105"/>
      <c r="L34" s="105">
        <v>2150</v>
      </c>
      <c r="M34" s="105"/>
      <c r="N34" s="105" t="s">
        <v>13</v>
      </c>
      <c r="O34" s="105"/>
      <c r="P34" s="105" t="s">
        <v>13</v>
      </c>
      <c r="Q34" s="105"/>
      <c r="R34" s="105" t="s">
        <v>13</v>
      </c>
    </row>
    <row r="35" spans="1:18" s="104" customFormat="1" ht="27" hidden="1" customHeight="1" x14ac:dyDescent="0.25">
      <c r="A35" s="388"/>
      <c r="B35" s="389"/>
      <c r="C35" s="390"/>
      <c r="D35" s="383" t="s">
        <v>91</v>
      </c>
      <c r="E35" s="383"/>
      <c r="F35" s="384"/>
      <c r="G35" s="103" t="s">
        <v>13</v>
      </c>
      <c r="H35" s="103"/>
      <c r="I35" s="103"/>
      <c r="J35" s="103" t="s">
        <v>13</v>
      </c>
      <c r="K35" s="103"/>
      <c r="L35" s="103">
        <v>4500</v>
      </c>
      <c r="M35" s="103"/>
      <c r="N35" s="103" t="s">
        <v>13</v>
      </c>
      <c r="O35" s="103"/>
      <c r="P35" s="103" t="s">
        <v>13</v>
      </c>
      <c r="Q35" s="103"/>
      <c r="R35" s="103" t="s">
        <v>13</v>
      </c>
    </row>
    <row r="36" spans="1:18" s="104" customFormat="1" ht="27" hidden="1" customHeight="1" x14ac:dyDescent="0.25">
      <c r="A36" s="375"/>
      <c r="B36" s="376"/>
      <c r="C36" s="391"/>
      <c r="D36" s="378" t="s">
        <v>92</v>
      </c>
      <c r="E36" s="378"/>
      <c r="F36" s="379"/>
      <c r="G36" s="105" t="s">
        <v>13</v>
      </c>
      <c r="H36" s="105"/>
      <c r="I36" s="105"/>
      <c r="J36" s="105" t="s">
        <v>13</v>
      </c>
      <c r="K36" s="105"/>
      <c r="L36" s="105">
        <v>5000</v>
      </c>
      <c r="M36" s="105"/>
      <c r="N36" s="105" t="s">
        <v>13</v>
      </c>
      <c r="O36" s="105"/>
      <c r="P36" s="105" t="s">
        <v>13</v>
      </c>
      <c r="Q36" s="105"/>
      <c r="R36" s="105" t="s">
        <v>13</v>
      </c>
    </row>
    <row r="37" spans="1:18" ht="15" customHeight="1" x14ac:dyDescent="0.25">
      <c r="F37" s="58"/>
      <c r="J37" s="117"/>
      <c r="K37" s="117"/>
      <c r="L37" s="118"/>
      <c r="M37" s="118"/>
    </row>
    <row r="38" spans="1:18" ht="18" customHeight="1" x14ac:dyDescent="0.25">
      <c r="F38" s="58"/>
      <c r="J38" s="117"/>
      <c r="K38" s="117"/>
      <c r="L38" s="118"/>
      <c r="M38" s="118"/>
    </row>
    <row r="39" spans="1:18" ht="15" hidden="1" customHeight="1" x14ac:dyDescent="0.25">
      <c r="B39" s="63" t="s">
        <v>15</v>
      </c>
      <c r="F39" s="58"/>
    </row>
    <row r="40" spans="1:18" ht="30" hidden="1" customHeight="1" x14ac:dyDescent="0.25">
      <c r="A40" s="392" t="s">
        <v>16</v>
      </c>
      <c r="B40" s="393"/>
      <c r="C40" s="392" t="s">
        <v>17</v>
      </c>
      <c r="D40" s="394"/>
      <c r="E40" s="393"/>
      <c r="F40" s="119" t="s">
        <v>18</v>
      </c>
      <c r="G40" s="114" t="str">
        <f>G22</f>
        <v>Ривьера ДГ</v>
      </c>
      <c r="H40" s="233" t="str">
        <f t="shared" ref="H40:R40" si="7">H22</f>
        <v>Ривьера ДО</v>
      </c>
      <c r="I40" s="233" t="str">
        <f t="shared" si="7"/>
        <v>Диана ДГ</v>
      </c>
      <c r="J40" s="233" t="str">
        <f t="shared" si="7"/>
        <v>Диана ДО</v>
      </c>
      <c r="K40" s="233" t="str">
        <f t="shared" si="7"/>
        <v>Орион ДГ</v>
      </c>
      <c r="L40" s="233" t="str">
        <f t="shared" si="7"/>
        <v>Орион  ДО</v>
      </c>
      <c r="M40" s="233" t="str">
        <f t="shared" si="7"/>
        <v>Лада ДГ</v>
      </c>
      <c r="N40" s="233" t="str">
        <f t="shared" si="7"/>
        <v>Лада ДО</v>
      </c>
      <c r="O40" s="233" t="str">
        <f t="shared" si="7"/>
        <v>Аррива ДГ</v>
      </c>
      <c r="P40" s="233" t="str">
        <f t="shared" si="7"/>
        <v>Аррива  ДО</v>
      </c>
      <c r="Q40" s="233" t="str">
        <f t="shared" si="7"/>
        <v>Афина ДГ</v>
      </c>
      <c r="R40" s="233" t="str">
        <f t="shared" si="7"/>
        <v>Афина ДО</v>
      </c>
    </row>
    <row r="41" spans="1:18" ht="27" hidden="1" customHeight="1" x14ac:dyDescent="0.25">
      <c r="A41" s="373" t="s">
        <v>19</v>
      </c>
      <c r="B41" s="374"/>
      <c r="C41" s="377" t="s">
        <v>20</v>
      </c>
      <c r="D41" s="378"/>
      <c r="E41" s="379"/>
      <c r="F41" s="109">
        <v>2550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7" hidden="1" customHeight="1" x14ac:dyDescent="0.25">
      <c r="A42" s="375"/>
      <c r="B42" s="376"/>
      <c r="C42" s="377" t="s">
        <v>21</v>
      </c>
      <c r="D42" s="378"/>
      <c r="E42" s="379"/>
      <c r="F42" s="109">
        <v>4950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7" hidden="1" customHeight="1" x14ac:dyDescent="0.25">
      <c r="A43" s="380" t="s">
        <v>24</v>
      </c>
      <c r="B43" s="381"/>
      <c r="C43" s="382" t="s">
        <v>25</v>
      </c>
      <c r="D43" s="383"/>
      <c r="E43" s="384"/>
      <c r="F43" s="120">
        <v>8200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27" hidden="1" customHeight="1" x14ac:dyDescent="0.25">
      <c r="A44" s="373" t="s">
        <v>26</v>
      </c>
      <c r="B44" s="374"/>
      <c r="C44" s="377" t="s">
        <v>27</v>
      </c>
      <c r="D44" s="378"/>
      <c r="E44" s="379"/>
      <c r="F44" s="109">
        <v>32300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7" hidden="1" customHeight="1" x14ac:dyDescent="0.25">
      <c r="A45" s="375"/>
      <c r="B45" s="376"/>
      <c r="C45" s="377" t="s">
        <v>28</v>
      </c>
      <c r="D45" s="378"/>
      <c r="E45" s="379"/>
      <c r="F45" s="109">
        <v>33900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18" hidden="1" customHeight="1" x14ac:dyDescent="0.25">
      <c r="F46" s="58"/>
    </row>
    <row r="47" spans="1:18" ht="18.75" customHeight="1" x14ac:dyDescent="0.25">
      <c r="A47" s="70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110"/>
      <c r="O47" s="110"/>
      <c r="P47" s="110"/>
      <c r="Q47" s="110"/>
      <c r="R47" s="110"/>
    </row>
    <row r="48" spans="1:18" x14ac:dyDescent="0.25">
      <c r="B48" s="73"/>
      <c r="F48" s="58"/>
    </row>
    <row r="49" spans="2:2" x14ac:dyDescent="0.25">
      <c r="B49" s="58" t="s">
        <v>71</v>
      </c>
    </row>
    <row r="51" spans="2:2" ht="17.25" customHeight="1" x14ac:dyDescent="0.25"/>
    <row r="52" spans="2:2" ht="17.25" customHeight="1" x14ac:dyDescent="0.25"/>
    <row r="56" spans="2:2" ht="32.25" customHeight="1" x14ac:dyDescent="0.25"/>
    <row r="62" spans="2:2" ht="15" customHeight="1" x14ac:dyDescent="0.25"/>
  </sheetData>
  <mergeCells count="57">
    <mergeCell ref="A32:F32"/>
    <mergeCell ref="A22:F22"/>
    <mergeCell ref="C25:D26"/>
    <mergeCell ref="E11:E12"/>
    <mergeCell ref="E29:F29"/>
    <mergeCell ref="D15:D16"/>
    <mergeCell ref="A23:R23"/>
    <mergeCell ref="B11:C12"/>
    <mergeCell ref="A13:A18"/>
    <mergeCell ref="B13:C14"/>
    <mergeCell ref="D13:D14"/>
    <mergeCell ref="E13:E14"/>
    <mergeCell ref="B15:C16"/>
    <mergeCell ref="A31:F31"/>
    <mergeCell ref="B5:D5"/>
    <mergeCell ref="A9:A12"/>
    <mergeCell ref="B9:C10"/>
    <mergeCell ref="D9:D10"/>
    <mergeCell ref="C27:D29"/>
    <mergeCell ref="E27:F27"/>
    <mergeCell ref="E15:E16"/>
    <mergeCell ref="B17:C18"/>
    <mergeCell ref="D17:D18"/>
    <mergeCell ref="E17:E18"/>
    <mergeCell ref="D11:D12"/>
    <mergeCell ref="E28:F28"/>
    <mergeCell ref="A44:B45"/>
    <mergeCell ref="C44:E44"/>
    <mergeCell ref="C45:E45"/>
    <mergeCell ref="A34:C36"/>
    <mergeCell ref="D34:F34"/>
    <mergeCell ref="D35:F35"/>
    <mergeCell ref="D36:F36"/>
    <mergeCell ref="A40:B40"/>
    <mergeCell ref="C40:E40"/>
    <mergeCell ref="A41:B42"/>
    <mergeCell ref="C41:E41"/>
    <mergeCell ref="C42:E42"/>
    <mergeCell ref="A43:B43"/>
    <mergeCell ref="C43:E43"/>
    <mergeCell ref="A30:F30"/>
    <mergeCell ref="A7:C8"/>
    <mergeCell ref="D7:D8"/>
    <mergeCell ref="E7:E8"/>
    <mergeCell ref="F7:F8"/>
    <mergeCell ref="G7:G8"/>
    <mergeCell ref="I7:I8"/>
    <mergeCell ref="E26:F26"/>
    <mergeCell ref="K7:K8"/>
    <mergeCell ref="M7:M8"/>
    <mergeCell ref="O7:O8"/>
    <mergeCell ref="Q7:Q8"/>
    <mergeCell ref="A24:B29"/>
    <mergeCell ref="C24:D24"/>
    <mergeCell ref="E24:F24"/>
    <mergeCell ref="E25:F25"/>
    <mergeCell ref="E9:E10"/>
  </mergeCells>
  <pageMargins left="0.23622047244094491" right="0.23622047244094491" top="0.59055118110236227" bottom="0.31496062992125984" header="0.59055118110236227" footer="0.31496062992125984"/>
  <pageSetup paperSize="9" scale="53" firstPageNumber="5" orientation="landscape" useFirstPageNumber="1" r:id="rId1"/>
  <headerFooter>
    <oddHeader>&amp;L&amp;G&amp;R&amp;14ПРАЙС-ЛИСТ от 21.07.2020&amp;11
&amp;"-,полужирный курсив"на коллекцию STANDART&amp;"-,обычный"
розничная цена в рублях РФ (без НДС)</oddHeader>
    <oddFooter>&amp;L6&amp;R&amp;G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51"/>
  <sheetViews>
    <sheetView view="pageBreakPreview" topLeftCell="A22" zoomScale="55" zoomScaleSheetLayoutView="55" workbookViewId="0">
      <selection activeCell="AA54" sqref="AA54"/>
    </sheetView>
  </sheetViews>
  <sheetFormatPr defaultColWidth="8.85546875" defaultRowHeight="15" x14ac:dyDescent="0.25"/>
  <cols>
    <col min="1" max="1" width="3.28515625" style="58" customWidth="1"/>
    <col min="2" max="2" width="18.140625" style="58" customWidth="1"/>
    <col min="3" max="3" width="12.7109375" style="58" customWidth="1"/>
    <col min="4" max="5" width="11.7109375" style="58" customWidth="1"/>
    <col min="6" max="6" width="10.7109375" style="84" customWidth="1"/>
    <col min="7" max="10" width="12.7109375" style="58" customWidth="1"/>
    <col min="11" max="12" width="11.140625" style="58" customWidth="1"/>
    <col min="13" max="13" width="14.7109375" style="58" customWidth="1"/>
    <col min="14" max="18" width="11.140625" style="58" customWidth="1"/>
    <col min="19" max="19" width="10.42578125" style="58" customWidth="1"/>
    <col min="20" max="20" width="11.42578125" style="58" customWidth="1"/>
    <col min="21" max="21" width="12.7109375" style="58" customWidth="1"/>
    <col min="22" max="23" width="11.7109375" style="58" customWidth="1"/>
    <col min="24" max="24" width="10.5703125" style="58" customWidth="1"/>
    <col min="25" max="25" width="11.85546875" style="58" customWidth="1"/>
    <col min="26" max="16384" width="8.85546875" style="58"/>
  </cols>
  <sheetData>
    <row r="1" spans="1:25" ht="18" customHeight="1" x14ac:dyDescent="0.3">
      <c r="A1" s="194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8" customHeight="1" x14ac:dyDescent="0.3">
      <c r="A2" s="194"/>
      <c r="B2" s="2"/>
      <c r="C2" s="2"/>
      <c r="D2" s="2"/>
      <c r="E2" s="2"/>
      <c r="F2" s="3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8" customHeight="1" x14ac:dyDescent="0.25">
      <c r="A3" s="59"/>
      <c r="B3" s="194"/>
      <c r="C3" s="194"/>
      <c r="D3" s="194"/>
      <c r="E3" s="194"/>
      <c r="F3" s="60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5" ht="18" customHeight="1" x14ac:dyDescent="0.25">
      <c r="A4" s="59"/>
      <c r="B4" s="194"/>
      <c r="C4" s="194"/>
      <c r="D4" s="194"/>
      <c r="E4" s="194"/>
      <c r="F4" s="60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25" ht="90" customHeight="1" x14ac:dyDescent="0.25">
      <c r="A5" s="61"/>
      <c r="B5" s="420" t="s">
        <v>0</v>
      </c>
      <c r="C5" s="421"/>
      <c r="D5" s="421"/>
      <c r="E5" s="297"/>
      <c r="F5" s="86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5" x14ac:dyDescent="0.25">
      <c r="A6" s="194"/>
      <c r="B6" s="63" t="s">
        <v>1</v>
      </c>
      <c r="C6" s="194"/>
      <c r="D6" s="194"/>
      <c r="E6" s="194"/>
      <c r="F6" s="215"/>
      <c r="G6" s="194"/>
      <c r="H6" s="194"/>
      <c r="I6" s="194"/>
      <c r="J6" s="194"/>
      <c r="T6" s="112"/>
    </row>
    <row r="7" spans="1:25" ht="27.95" customHeight="1" x14ac:dyDescent="0.25">
      <c r="A7" s="422" t="s">
        <v>2</v>
      </c>
      <c r="B7" s="422"/>
      <c r="C7" s="422"/>
      <c r="D7" s="413" t="s">
        <v>3</v>
      </c>
      <c r="E7" s="413" t="s">
        <v>4</v>
      </c>
      <c r="F7" s="413" t="s">
        <v>5</v>
      </c>
      <c r="G7" s="466" t="s">
        <v>148</v>
      </c>
      <c r="H7" s="466" t="s">
        <v>210</v>
      </c>
      <c r="I7" s="240" t="s">
        <v>208</v>
      </c>
      <c r="J7" s="240" t="s">
        <v>209</v>
      </c>
      <c r="K7" s="192" t="s">
        <v>140</v>
      </c>
      <c r="L7" s="192" t="s">
        <v>127</v>
      </c>
      <c r="M7" s="192" t="s">
        <v>133</v>
      </c>
      <c r="N7" s="192" t="s">
        <v>131</v>
      </c>
      <c r="O7" s="192" t="s">
        <v>128</v>
      </c>
      <c r="P7" s="192" t="s">
        <v>129</v>
      </c>
      <c r="Q7" s="192" t="s">
        <v>130</v>
      </c>
      <c r="R7" s="192" t="s">
        <v>132</v>
      </c>
      <c r="S7" s="466" t="s">
        <v>141</v>
      </c>
      <c r="T7" s="192" t="s">
        <v>142</v>
      </c>
      <c r="U7" s="192" t="s">
        <v>143</v>
      </c>
      <c r="V7" s="466" t="s">
        <v>164</v>
      </c>
      <c r="W7" s="192" t="s">
        <v>165</v>
      </c>
      <c r="X7" s="466" t="s">
        <v>144</v>
      </c>
      <c r="Y7" s="192" t="s">
        <v>145</v>
      </c>
    </row>
    <row r="8" spans="1:25" ht="33.75" customHeight="1" x14ac:dyDescent="0.25">
      <c r="A8" s="422"/>
      <c r="B8" s="422"/>
      <c r="C8" s="422"/>
      <c r="D8" s="414"/>
      <c r="E8" s="414"/>
      <c r="F8" s="414"/>
      <c r="G8" s="467"/>
      <c r="H8" s="467"/>
      <c r="I8" s="214" t="s">
        <v>163</v>
      </c>
      <c r="J8" s="214" t="s">
        <v>163</v>
      </c>
      <c r="K8" s="99" t="s">
        <v>146</v>
      </c>
      <c r="L8" s="99" t="s">
        <v>175</v>
      </c>
      <c r="M8" s="99" t="s">
        <v>171</v>
      </c>
      <c r="N8" s="463" t="s">
        <v>111</v>
      </c>
      <c r="O8" s="464"/>
      <c r="P8" s="464"/>
      <c r="Q8" s="464"/>
      <c r="R8" s="465"/>
      <c r="S8" s="467"/>
      <c r="T8" s="99" t="s">
        <v>171</v>
      </c>
      <c r="U8" s="99" t="s">
        <v>171</v>
      </c>
      <c r="V8" s="467"/>
      <c r="W8" s="99" t="s">
        <v>171</v>
      </c>
      <c r="X8" s="467"/>
      <c r="Y8" s="99" t="s">
        <v>111</v>
      </c>
    </row>
    <row r="9" spans="1:25" s="194" customFormat="1" ht="44.1" customHeight="1" x14ac:dyDescent="0.25">
      <c r="A9" s="419" t="s">
        <v>73</v>
      </c>
      <c r="B9" s="425" t="s">
        <v>74</v>
      </c>
      <c r="C9" s="387"/>
      <c r="D9" s="410" t="s">
        <v>8</v>
      </c>
      <c r="E9" s="410" t="s">
        <v>9</v>
      </c>
      <c r="F9" s="64" t="s">
        <v>10</v>
      </c>
      <c r="G9" s="67" t="s">
        <v>13</v>
      </c>
      <c r="H9" s="67">
        <v>6313</v>
      </c>
      <c r="I9" s="67">
        <v>8350</v>
      </c>
      <c r="J9" s="67">
        <v>8350</v>
      </c>
      <c r="K9" s="67">
        <v>9900</v>
      </c>
      <c r="L9" s="67">
        <v>10925</v>
      </c>
      <c r="M9" s="67">
        <v>10925</v>
      </c>
      <c r="N9" s="67">
        <v>10000</v>
      </c>
      <c r="O9" s="67">
        <v>9900</v>
      </c>
      <c r="P9" s="67">
        <v>12900</v>
      </c>
      <c r="Q9" s="67">
        <v>9900</v>
      </c>
      <c r="R9" s="67">
        <v>12900</v>
      </c>
      <c r="S9" s="67" t="s">
        <v>13</v>
      </c>
      <c r="T9" s="67" t="s">
        <v>13</v>
      </c>
      <c r="U9" s="67" t="s">
        <v>13</v>
      </c>
      <c r="V9" s="67" t="s">
        <v>13</v>
      </c>
      <c r="W9" s="67" t="s">
        <v>13</v>
      </c>
      <c r="X9" s="67" t="s">
        <v>13</v>
      </c>
      <c r="Y9" s="67" t="s">
        <v>13</v>
      </c>
    </row>
    <row r="10" spans="1:25" s="194" customFormat="1" ht="44.1" customHeight="1" x14ac:dyDescent="0.25">
      <c r="A10" s="419"/>
      <c r="B10" s="375"/>
      <c r="C10" s="391"/>
      <c r="D10" s="411"/>
      <c r="E10" s="411"/>
      <c r="F10" s="65" t="s">
        <v>11</v>
      </c>
      <c r="G10" s="88" t="s">
        <v>13</v>
      </c>
      <c r="H10" s="88">
        <v>9486</v>
      </c>
      <c r="I10" s="88">
        <v>11523</v>
      </c>
      <c r="J10" s="88">
        <v>11523</v>
      </c>
      <c r="K10" s="88">
        <v>13575</v>
      </c>
      <c r="L10" s="88">
        <v>14600</v>
      </c>
      <c r="M10" s="88">
        <v>14600</v>
      </c>
      <c r="N10" s="88">
        <v>13675</v>
      </c>
      <c r="O10" s="88">
        <v>13575</v>
      </c>
      <c r="P10" s="88">
        <v>16575</v>
      </c>
      <c r="Q10" s="88">
        <v>13575</v>
      </c>
      <c r="R10" s="88">
        <v>16575</v>
      </c>
      <c r="S10" s="88" t="s">
        <v>13</v>
      </c>
      <c r="T10" s="88" t="s">
        <v>13</v>
      </c>
      <c r="U10" s="88" t="s">
        <v>13</v>
      </c>
      <c r="V10" s="88" t="s">
        <v>13</v>
      </c>
      <c r="W10" s="88" t="s">
        <v>13</v>
      </c>
      <c r="X10" s="88" t="s">
        <v>13</v>
      </c>
      <c r="Y10" s="88" t="s">
        <v>13</v>
      </c>
    </row>
    <row r="11" spans="1:25" s="199" customFormat="1" ht="44.1" customHeight="1" x14ac:dyDescent="0.25">
      <c r="A11" s="408" t="s">
        <v>65</v>
      </c>
      <c r="B11" s="409" t="s">
        <v>76</v>
      </c>
      <c r="C11" s="409"/>
      <c r="D11" s="410" t="s">
        <v>8</v>
      </c>
      <c r="E11" s="410" t="s">
        <v>9</v>
      </c>
      <c r="F11" s="64" t="s">
        <v>10</v>
      </c>
      <c r="G11" s="67" t="s">
        <v>13</v>
      </c>
      <c r="H11" s="67">
        <v>13046</v>
      </c>
      <c r="I11" s="67">
        <v>13388</v>
      </c>
      <c r="J11" s="67">
        <v>12809</v>
      </c>
      <c r="K11" s="67">
        <v>13325</v>
      </c>
      <c r="L11" s="67">
        <v>15100</v>
      </c>
      <c r="M11" s="121" t="s">
        <v>13</v>
      </c>
      <c r="N11" s="67" t="s">
        <v>13</v>
      </c>
      <c r="O11" s="67" t="s">
        <v>13</v>
      </c>
      <c r="P11" s="67" t="s">
        <v>13</v>
      </c>
      <c r="Q11" s="67" t="s">
        <v>13</v>
      </c>
      <c r="R11" s="67" t="s">
        <v>13</v>
      </c>
      <c r="S11" s="67" t="s">
        <v>13</v>
      </c>
      <c r="T11" s="67" t="s">
        <v>13</v>
      </c>
      <c r="U11" s="67" t="s">
        <v>13</v>
      </c>
      <c r="V11" s="67" t="s">
        <v>13</v>
      </c>
      <c r="W11" s="67" t="s">
        <v>13</v>
      </c>
      <c r="X11" s="67" t="s">
        <v>13</v>
      </c>
      <c r="Y11" s="67" t="s">
        <v>13</v>
      </c>
    </row>
    <row r="12" spans="1:25" s="199" customFormat="1" ht="44.1" customHeight="1" x14ac:dyDescent="0.25">
      <c r="A12" s="408"/>
      <c r="B12" s="409"/>
      <c r="C12" s="409"/>
      <c r="D12" s="411"/>
      <c r="E12" s="411"/>
      <c r="F12" s="65" t="s">
        <v>11</v>
      </c>
      <c r="G12" s="88" t="s">
        <v>13</v>
      </c>
      <c r="H12" s="88">
        <v>19463.810000000001</v>
      </c>
      <c r="I12" s="88">
        <v>20094.810000000001</v>
      </c>
      <c r="J12" s="88">
        <v>19568.810000000001</v>
      </c>
      <c r="K12" s="88">
        <v>19100</v>
      </c>
      <c r="L12" s="88">
        <v>20875</v>
      </c>
      <c r="M12" s="122" t="s">
        <v>13</v>
      </c>
      <c r="N12" s="88" t="s">
        <v>13</v>
      </c>
      <c r="O12" s="88" t="s">
        <v>13</v>
      </c>
      <c r="P12" s="88" t="s">
        <v>13</v>
      </c>
      <c r="Q12" s="88" t="s">
        <v>13</v>
      </c>
      <c r="R12" s="88" t="s">
        <v>13</v>
      </c>
      <c r="S12" s="88" t="s">
        <v>13</v>
      </c>
      <c r="T12" s="88" t="s">
        <v>13</v>
      </c>
      <c r="U12" s="88" t="s">
        <v>13</v>
      </c>
      <c r="V12" s="88" t="s">
        <v>13</v>
      </c>
      <c r="W12" s="88" t="s">
        <v>13</v>
      </c>
      <c r="X12" s="88" t="s">
        <v>13</v>
      </c>
      <c r="Y12" s="88" t="s">
        <v>13</v>
      </c>
    </row>
    <row r="13" spans="1:25" s="87" customFormat="1" ht="44.1" customHeight="1" x14ac:dyDescent="0.25">
      <c r="A13" s="408"/>
      <c r="B13" s="412" t="s">
        <v>66</v>
      </c>
      <c r="C13" s="412"/>
      <c r="D13" s="410" t="s">
        <v>8</v>
      </c>
      <c r="E13" s="410" t="s">
        <v>9</v>
      </c>
      <c r="F13" s="64" t="s">
        <v>10</v>
      </c>
      <c r="G13" s="67">
        <v>11600</v>
      </c>
      <c r="H13" s="67">
        <v>13046</v>
      </c>
      <c r="I13" s="67">
        <v>13677</v>
      </c>
      <c r="J13" s="67">
        <v>13151</v>
      </c>
      <c r="K13" s="67">
        <v>14000</v>
      </c>
      <c r="L13" s="67">
        <v>16000</v>
      </c>
      <c r="M13" s="67">
        <v>16000</v>
      </c>
      <c r="N13" s="67" t="s">
        <v>13</v>
      </c>
      <c r="O13" s="67" t="s">
        <v>13</v>
      </c>
      <c r="P13" s="67" t="s">
        <v>13</v>
      </c>
      <c r="Q13" s="67" t="s">
        <v>13</v>
      </c>
      <c r="R13" s="67" t="s">
        <v>13</v>
      </c>
      <c r="S13" s="67">
        <v>11600</v>
      </c>
      <c r="T13" s="67">
        <v>14400</v>
      </c>
      <c r="U13" s="67">
        <v>14400</v>
      </c>
      <c r="V13" s="67">
        <v>12400</v>
      </c>
      <c r="W13" s="67">
        <v>14400</v>
      </c>
      <c r="X13" s="67" t="s">
        <v>13</v>
      </c>
      <c r="Y13" s="67" t="s">
        <v>13</v>
      </c>
    </row>
    <row r="14" spans="1:25" s="87" customFormat="1" ht="44.1" customHeight="1" x14ac:dyDescent="0.25">
      <c r="A14" s="408"/>
      <c r="B14" s="412"/>
      <c r="C14" s="412"/>
      <c r="D14" s="411"/>
      <c r="E14" s="411"/>
      <c r="F14" s="65" t="s">
        <v>11</v>
      </c>
      <c r="G14" s="88">
        <v>17700</v>
      </c>
      <c r="H14" s="88">
        <v>19463.810000000001</v>
      </c>
      <c r="I14" s="88">
        <v>20094.810000000001</v>
      </c>
      <c r="J14" s="88">
        <v>19568.810000000001</v>
      </c>
      <c r="K14" s="88">
        <v>20100</v>
      </c>
      <c r="L14" s="88">
        <v>22100</v>
      </c>
      <c r="M14" s="88">
        <v>22100</v>
      </c>
      <c r="N14" s="88" t="s">
        <v>13</v>
      </c>
      <c r="O14" s="88" t="s">
        <v>13</v>
      </c>
      <c r="P14" s="88" t="s">
        <v>13</v>
      </c>
      <c r="Q14" s="88" t="s">
        <v>13</v>
      </c>
      <c r="R14" s="88" t="s">
        <v>13</v>
      </c>
      <c r="S14" s="88">
        <v>17700</v>
      </c>
      <c r="T14" s="88">
        <v>20500</v>
      </c>
      <c r="U14" s="88">
        <v>20500</v>
      </c>
      <c r="V14" s="88">
        <v>18500</v>
      </c>
      <c r="W14" s="88">
        <v>20500</v>
      </c>
      <c r="X14" s="88" t="s">
        <v>13</v>
      </c>
      <c r="Y14" s="88" t="s">
        <v>13</v>
      </c>
    </row>
    <row r="15" spans="1:25" s="199" customFormat="1" ht="44.1" customHeight="1" x14ac:dyDescent="0.25">
      <c r="A15" s="408"/>
      <c r="B15" s="405" t="s">
        <v>67</v>
      </c>
      <c r="C15" s="405"/>
      <c r="D15" s="406" t="s">
        <v>8</v>
      </c>
      <c r="E15" s="406" t="s">
        <v>9</v>
      </c>
      <c r="F15" s="89" t="s">
        <v>10</v>
      </c>
      <c r="G15" s="90" t="s">
        <v>13</v>
      </c>
      <c r="H15" s="90">
        <v>14020</v>
      </c>
      <c r="I15" s="90">
        <v>14230</v>
      </c>
      <c r="J15" s="90">
        <v>13704</v>
      </c>
      <c r="K15" s="90">
        <v>14925</v>
      </c>
      <c r="L15" s="90">
        <v>16525</v>
      </c>
      <c r="M15" s="90" t="s">
        <v>13</v>
      </c>
      <c r="N15" s="90" t="s">
        <v>13</v>
      </c>
      <c r="O15" s="90" t="s">
        <v>13</v>
      </c>
      <c r="P15" s="90" t="s">
        <v>13</v>
      </c>
      <c r="Q15" s="90" t="s">
        <v>13</v>
      </c>
      <c r="R15" s="90" t="s">
        <v>13</v>
      </c>
      <c r="S15" s="90" t="s">
        <v>13</v>
      </c>
      <c r="T15" s="90" t="s">
        <v>13</v>
      </c>
      <c r="U15" s="90" t="s">
        <v>13</v>
      </c>
      <c r="V15" s="90" t="s">
        <v>13</v>
      </c>
      <c r="W15" s="90" t="s">
        <v>13</v>
      </c>
      <c r="X15" s="90" t="s">
        <v>13</v>
      </c>
      <c r="Y15" s="90" t="s">
        <v>13</v>
      </c>
    </row>
    <row r="16" spans="1:25" s="199" customFormat="1" ht="44.1" customHeight="1" x14ac:dyDescent="0.25">
      <c r="A16" s="408"/>
      <c r="B16" s="405"/>
      <c r="C16" s="405"/>
      <c r="D16" s="407"/>
      <c r="E16" s="407"/>
      <c r="F16" s="92" t="s">
        <v>11</v>
      </c>
      <c r="G16" s="93" t="s">
        <v>13</v>
      </c>
      <c r="H16" s="93">
        <v>21253.1875</v>
      </c>
      <c r="I16" s="93">
        <v>21463.1875</v>
      </c>
      <c r="J16" s="93">
        <v>20937.1875</v>
      </c>
      <c r="K16" s="93">
        <v>21800</v>
      </c>
      <c r="L16" s="93">
        <v>23400</v>
      </c>
      <c r="M16" s="93" t="s">
        <v>13</v>
      </c>
      <c r="N16" s="93" t="s">
        <v>13</v>
      </c>
      <c r="O16" s="93" t="s">
        <v>13</v>
      </c>
      <c r="P16" s="93" t="s">
        <v>13</v>
      </c>
      <c r="Q16" s="93" t="s">
        <v>13</v>
      </c>
      <c r="R16" s="93" t="s">
        <v>13</v>
      </c>
      <c r="S16" s="93" t="s">
        <v>13</v>
      </c>
      <c r="T16" s="93" t="s">
        <v>13</v>
      </c>
      <c r="U16" s="93" t="s">
        <v>13</v>
      </c>
      <c r="V16" s="93" t="s">
        <v>13</v>
      </c>
      <c r="W16" s="93" t="s">
        <v>13</v>
      </c>
      <c r="X16" s="93" t="s">
        <v>13</v>
      </c>
      <c r="Y16" s="93" t="s">
        <v>13</v>
      </c>
    </row>
    <row r="17" spans="1:25" s="199" customFormat="1" ht="44.1" customHeight="1" x14ac:dyDescent="0.25">
      <c r="A17" s="419" t="s">
        <v>6</v>
      </c>
      <c r="B17" s="412" t="s">
        <v>147</v>
      </c>
      <c r="C17" s="412"/>
      <c r="D17" s="410" t="s">
        <v>8</v>
      </c>
      <c r="E17" s="410" t="s">
        <v>9</v>
      </c>
      <c r="F17" s="64" t="s">
        <v>10</v>
      </c>
      <c r="G17" s="67" t="s">
        <v>13</v>
      </c>
      <c r="H17" s="67" t="s">
        <v>13</v>
      </c>
      <c r="I17" s="67">
        <v>12047</v>
      </c>
      <c r="J17" s="67" t="s">
        <v>13</v>
      </c>
      <c r="K17" s="67"/>
      <c r="L17" s="67"/>
      <c r="M17" s="67" t="s">
        <v>13</v>
      </c>
      <c r="N17" s="67" t="s">
        <v>13</v>
      </c>
      <c r="O17" s="67" t="s">
        <v>13</v>
      </c>
      <c r="P17" s="67" t="s">
        <v>13</v>
      </c>
      <c r="Q17" s="67" t="s">
        <v>13</v>
      </c>
      <c r="R17" s="67" t="s">
        <v>13</v>
      </c>
      <c r="S17" s="67" t="s">
        <v>13</v>
      </c>
      <c r="T17" s="67" t="s">
        <v>13</v>
      </c>
      <c r="U17" s="67" t="s">
        <v>13</v>
      </c>
      <c r="V17" s="67" t="s">
        <v>13</v>
      </c>
      <c r="W17" s="67" t="s">
        <v>13</v>
      </c>
      <c r="X17" s="67">
        <v>11500</v>
      </c>
      <c r="Y17" s="67">
        <v>15000</v>
      </c>
    </row>
    <row r="18" spans="1:25" s="199" customFormat="1" ht="44.1" customHeight="1" x14ac:dyDescent="0.25">
      <c r="A18" s="419"/>
      <c r="B18" s="412"/>
      <c r="C18" s="412"/>
      <c r="D18" s="411"/>
      <c r="E18" s="411"/>
      <c r="F18" s="65" t="s">
        <v>11</v>
      </c>
      <c r="G18" s="88" t="s">
        <v>13</v>
      </c>
      <c r="H18" s="88" t="s">
        <v>13</v>
      </c>
      <c r="I18" s="88">
        <v>19096.07</v>
      </c>
      <c r="J18" s="88" t="s">
        <v>13</v>
      </c>
      <c r="K18" s="88"/>
      <c r="L18" s="88"/>
      <c r="M18" s="88" t="s">
        <v>13</v>
      </c>
      <c r="N18" s="88" t="s">
        <v>13</v>
      </c>
      <c r="O18" s="88" t="s">
        <v>13</v>
      </c>
      <c r="P18" s="88" t="s">
        <v>13</v>
      </c>
      <c r="Q18" s="88" t="s">
        <v>13</v>
      </c>
      <c r="R18" s="88" t="s">
        <v>13</v>
      </c>
      <c r="S18" s="88" t="s">
        <v>13</v>
      </c>
      <c r="T18" s="88" t="s">
        <v>13</v>
      </c>
      <c r="U18" s="88" t="s">
        <v>13</v>
      </c>
      <c r="V18" s="88" t="s">
        <v>13</v>
      </c>
      <c r="W18" s="88" t="s">
        <v>13</v>
      </c>
      <c r="X18" s="88">
        <v>17550</v>
      </c>
      <c r="Y18" s="88">
        <v>21050</v>
      </c>
    </row>
    <row r="19" spans="1:25" s="74" customFormat="1" ht="15" customHeight="1" x14ac:dyDescent="0.25">
      <c r="B19" s="73" t="s">
        <v>14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25" s="74" customFormat="1" ht="15" customHeight="1" x14ac:dyDescent="0.25">
      <c r="B20" s="58" t="s">
        <v>198</v>
      </c>
    </row>
    <row r="21" spans="1:25" s="74" customFormat="1" ht="15" customHeight="1" x14ac:dyDescent="0.25"/>
    <row r="22" spans="1:25" s="199" customFormat="1" ht="18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73" customFormat="1" ht="15" customHeight="1" x14ac:dyDescent="0.25">
      <c r="B23" s="71" t="s">
        <v>68</v>
      </c>
      <c r="G23" s="101"/>
      <c r="H23" s="101"/>
      <c r="I23" s="101"/>
      <c r="J23" s="101"/>
      <c r="K23" s="101"/>
      <c r="L23" s="102"/>
      <c r="M23" s="102"/>
      <c r="N23" s="102"/>
      <c r="O23" s="102"/>
      <c r="P23" s="102"/>
      <c r="Q23" s="102"/>
      <c r="R23" s="102"/>
    </row>
    <row r="24" spans="1:25" s="73" customFormat="1" ht="30" customHeight="1" x14ac:dyDescent="0.25">
      <c r="A24" s="457" t="s">
        <v>69</v>
      </c>
      <c r="B24" s="458"/>
      <c r="C24" s="458"/>
      <c r="D24" s="458"/>
      <c r="E24" s="458"/>
      <c r="F24" s="459"/>
      <c r="G24" s="125" t="str">
        <f>G7</f>
        <v>Сириус Classic ДГ</v>
      </c>
      <c r="H24" s="125" t="s">
        <v>210</v>
      </c>
      <c r="I24" s="240" t="s">
        <v>208</v>
      </c>
      <c r="J24" s="240" t="s">
        <v>209</v>
      </c>
      <c r="K24" s="125" t="str">
        <f t="shared" ref="K24:Y24" si="0">K7</f>
        <v>Vario ДГ / V 3(с двойным молдингом)</v>
      </c>
      <c r="L24" s="125" t="str">
        <f t="shared" si="0"/>
        <v>SkyDream14 ДО</v>
      </c>
      <c r="M24" s="125" t="str">
        <f t="shared" si="0"/>
        <v>Сириус Classic ДО</v>
      </c>
      <c r="N24" s="125" t="str">
        <f t="shared" si="0"/>
        <v>V8</v>
      </c>
      <c r="O24" s="125" t="str">
        <f t="shared" si="0"/>
        <v>V4</v>
      </c>
      <c r="P24" s="125" t="str">
        <f t="shared" si="0"/>
        <v>V6</v>
      </c>
      <c r="Q24" s="125" t="str">
        <f t="shared" si="0"/>
        <v>V7</v>
      </c>
      <c r="R24" s="125" t="str">
        <f t="shared" si="0"/>
        <v>V10</v>
      </c>
      <c r="S24" s="125" t="str">
        <f t="shared" si="0"/>
        <v>Сириус Форте ДГ</v>
      </c>
      <c r="T24" s="125" t="str">
        <f t="shared" si="0"/>
        <v>Сириус Форте ДО</v>
      </c>
      <c r="U24" s="125" t="str">
        <f t="shared" si="0"/>
        <v>Сириус Форте ДГО</v>
      </c>
      <c r="V24" s="125" t="str">
        <f t="shared" si="0"/>
        <v xml:space="preserve">Грация ДГ </v>
      </c>
      <c r="W24" s="298" t="str">
        <f t="shared" si="0"/>
        <v>Грация ДО</v>
      </c>
      <c r="X24" s="125" t="str">
        <f t="shared" si="0"/>
        <v>Rio Martino ДГ</v>
      </c>
      <c r="Y24" s="125" t="str">
        <f t="shared" si="0"/>
        <v>Rio MartinoДО</v>
      </c>
    </row>
    <row r="25" spans="1:25" s="94" customFormat="1" ht="15" customHeight="1" x14ac:dyDescent="0.25">
      <c r="A25" s="460" t="s">
        <v>77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</row>
    <row r="26" spans="1:25" s="104" customFormat="1" ht="30" customHeight="1" x14ac:dyDescent="0.25">
      <c r="A26" s="450" t="s">
        <v>78</v>
      </c>
      <c r="B26" s="450"/>
      <c r="C26" s="450"/>
      <c r="D26" s="461" t="s">
        <v>79</v>
      </c>
      <c r="E26" s="461" t="s">
        <v>80</v>
      </c>
      <c r="F26" s="461"/>
      <c r="G26" s="231" t="s">
        <v>13</v>
      </c>
      <c r="H26" s="231" t="s">
        <v>13</v>
      </c>
      <c r="I26" s="231"/>
      <c r="J26" s="231"/>
      <c r="K26" s="231" t="s">
        <v>13</v>
      </c>
      <c r="L26" s="231"/>
      <c r="M26" s="231" t="s">
        <v>13</v>
      </c>
      <c r="N26" s="189"/>
      <c r="O26" s="189"/>
      <c r="P26" s="189"/>
      <c r="Q26" s="189"/>
      <c r="R26" s="189"/>
      <c r="S26" s="231" t="s">
        <v>13</v>
      </c>
      <c r="T26" s="231" t="s">
        <v>13</v>
      </c>
      <c r="U26" s="231" t="s">
        <v>13</v>
      </c>
      <c r="V26" s="231" t="s">
        <v>13</v>
      </c>
      <c r="W26" s="231" t="s">
        <v>13</v>
      </c>
      <c r="X26" s="231" t="s">
        <v>13</v>
      </c>
      <c r="Y26" s="189"/>
    </row>
    <row r="27" spans="1:25" s="104" customFormat="1" ht="30" customHeight="1" x14ac:dyDescent="0.25">
      <c r="A27" s="450"/>
      <c r="B27" s="450"/>
      <c r="C27" s="450"/>
      <c r="D27" s="461"/>
      <c r="E27" s="461" t="s">
        <v>81</v>
      </c>
      <c r="F27" s="461"/>
      <c r="G27" s="231" t="s">
        <v>13</v>
      </c>
      <c r="H27" s="231" t="s">
        <v>13</v>
      </c>
      <c r="I27" s="231"/>
      <c r="J27" s="231">
        <v>500</v>
      </c>
      <c r="K27" s="231" t="s">
        <v>13</v>
      </c>
      <c r="L27" s="231" t="s">
        <v>13</v>
      </c>
      <c r="M27" s="231" t="s">
        <v>13</v>
      </c>
      <c r="N27" s="103">
        <v>450</v>
      </c>
      <c r="O27" s="103">
        <v>450</v>
      </c>
      <c r="P27" s="103">
        <v>450</v>
      </c>
      <c r="Q27" s="103">
        <v>450</v>
      </c>
      <c r="R27" s="103">
        <v>500</v>
      </c>
      <c r="S27" s="231" t="s">
        <v>13</v>
      </c>
      <c r="T27" s="231" t="s">
        <v>13</v>
      </c>
      <c r="U27" s="231" t="s">
        <v>13</v>
      </c>
      <c r="V27" s="231" t="s">
        <v>13</v>
      </c>
      <c r="W27" s="231" t="s">
        <v>13</v>
      </c>
      <c r="X27" s="231" t="s">
        <v>13</v>
      </c>
      <c r="Y27" s="103">
        <v>500</v>
      </c>
    </row>
    <row r="28" spans="1:25" s="104" customFormat="1" ht="30" customHeight="1" x14ac:dyDescent="0.25">
      <c r="A28" s="450"/>
      <c r="B28" s="450"/>
      <c r="C28" s="450"/>
      <c r="D28" s="450" t="s">
        <v>82</v>
      </c>
      <c r="E28" s="462" t="s">
        <v>83</v>
      </c>
      <c r="F28" s="462"/>
      <c r="G28" s="232" t="s">
        <v>13</v>
      </c>
      <c r="H28" s="232" t="s">
        <v>13</v>
      </c>
      <c r="I28" s="232"/>
      <c r="J28" s="232" t="s">
        <v>13</v>
      </c>
      <c r="K28" s="232" t="s">
        <v>13</v>
      </c>
      <c r="L28" s="232" t="s">
        <v>13</v>
      </c>
      <c r="M28" s="187"/>
      <c r="N28" s="232" t="s">
        <v>13</v>
      </c>
      <c r="O28" s="232" t="s">
        <v>13</v>
      </c>
      <c r="P28" s="232" t="s">
        <v>13</v>
      </c>
      <c r="Q28" s="232" t="s">
        <v>13</v>
      </c>
      <c r="R28" s="232" t="s">
        <v>13</v>
      </c>
      <c r="S28" s="232" t="s">
        <v>13</v>
      </c>
      <c r="T28" s="187"/>
      <c r="U28" s="187"/>
      <c r="V28" s="232" t="s">
        <v>13</v>
      </c>
      <c r="W28" s="187"/>
      <c r="X28" s="232" t="s">
        <v>13</v>
      </c>
      <c r="Y28" s="232" t="s">
        <v>13</v>
      </c>
    </row>
    <row r="29" spans="1:25" s="104" customFormat="1" ht="30" customHeight="1" x14ac:dyDescent="0.25">
      <c r="A29" s="450"/>
      <c r="B29" s="450"/>
      <c r="C29" s="450"/>
      <c r="D29" s="450"/>
      <c r="E29" s="462" t="s">
        <v>84</v>
      </c>
      <c r="F29" s="462"/>
      <c r="G29" s="232" t="s">
        <v>13</v>
      </c>
      <c r="H29" s="232" t="s">
        <v>13</v>
      </c>
      <c r="I29" s="232">
        <v>1100</v>
      </c>
      <c r="J29" s="232" t="s">
        <v>13</v>
      </c>
      <c r="K29" s="232" t="s">
        <v>13</v>
      </c>
      <c r="L29" s="232" t="s">
        <v>13</v>
      </c>
      <c r="M29" s="232">
        <v>1100</v>
      </c>
      <c r="N29" s="232" t="s">
        <v>13</v>
      </c>
      <c r="O29" s="232" t="s">
        <v>13</v>
      </c>
      <c r="P29" s="232" t="s">
        <v>13</v>
      </c>
      <c r="Q29" s="232" t="s">
        <v>13</v>
      </c>
      <c r="R29" s="232" t="s">
        <v>13</v>
      </c>
      <c r="S29" s="232" t="s">
        <v>13</v>
      </c>
      <c r="T29" s="232">
        <v>1100</v>
      </c>
      <c r="U29" s="105">
        <v>950</v>
      </c>
      <c r="V29" s="232" t="s">
        <v>13</v>
      </c>
      <c r="W29" s="105">
        <v>950</v>
      </c>
      <c r="X29" s="232" t="s">
        <v>13</v>
      </c>
      <c r="Y29" s="232" t="s">
        <v>13</v>
      </c>
    </row>
    <row r="30" spans="1:25" s="104" customFormat="1" ht="30" customHeight="1" x14ac:dyDescent="0.25">
      <c r="A30" s="450"/>
      <c r="B30" s="450"/>
      <c r="C30" s="450"/>
      <c r="D30" s="450"/>
      <c r="E30" s="462" t="s">
        <v>85</v>
      </c>
      <c r="F30" s="462"/>
      <c r="G30" s="232" t="s">
        <v>13</v>
      </c>
      <c r="H30" s="232" t="s">
        <v>13</v>
      </c>
      <c r="I30" s="232">
        <v>1650</v>
      </c>
      <c r="J30" s="232" t="s">
        <v>13</v>
      </c>
      <c r="K30" s="232" t="s">
        <v>13</v>
      </c>
      <c r="L30" s="232" t="s">
        <v>13</v>
      </c>
      <c r="M30" s="232">
        <v>1650</v>
      </c>
      <c r="N30" s="232" t="s">
        <v>13</v>
      </c>
      <c r="O30" s="232" t="s">
        <v>13</v>
      </c>
      <c r="P30" s="232" t="s">
        <v>13</v>
      </c>
      <c r="Q30" s="232" t="s">
        <v>13</v>
      </c>
      <c r="R30" s="232" t="s">
        <v>13</v>
      </c>
      <c r="S30" s="232" t="s">
        <v>13</v>
      </c>
      <c r="T30" s="232">
        <v>1650</v>
      </c>
      <c r="U30" s="105">
        <v>1450</v>
      </c>
      <c r="V30" s="232" t="s">
        <v>13</v>
      </c>
      <c r="W30" s="105">
        <v>1450</v>
      </c>
      <c r="X30" s="232" t="s">
        <v>13</v>
      </c>
      <c r="Y30" s="232" t="s">
        <v>13</v>
      </c>
    </row>
    <row r="31" spans="1:25" s="104" customFormat="1" ht="30" customHeight="1" x14ac:dyDescent="0.25">
      <c r="A31" s="447" t="s">
        <v>177</v>
      </c>
      <c r="B31" s="448"/>
      <c r="C31" s="448"/>
      <c r="D31" s="449"/>
      <c r="E31" s="450" t="s">
        <v>176</v>
      </c>
      <c r="F31" s="450"/>
      <c r="G31" s="232" t="s">
        <v>13</v>
      </c>
      <c r="H31" s="232" t="s">
        <v>13</v>
      </c>
      <c r="I31" s="232" t="s">
        <v>13</v>
      </c>
      <c r="J31" s="232" t="s">
        <v>13</v>
      </c>
      <c r="K31" s="232" t="s">
        <v>13</v>
      </c>
      <c r="L31" s="187"/>
      <c r="M31" s="105" t="s">
        <v>13</v>
      </c>
      <c r="N31" s="232" t="s">
        <v>13</v>
      </c>
      <c r="O31" s="232" t="s">
        <v>13</v>
      </c>
      <c r="P31" s="232" t="s">
        <v>13</v>
      </c>
      <c r="Q31" s="232" t="s">
        <v>13</v>
      </c>
      <c r="R31" s="232" t="s">
        <v>13</v>
      </c>
      <c r="S31" s="232" t="s">
        <v>13</v>
      </c>
      <c r="T31" s="232" t="s">
        <v>13</v>
      </c>
      <c r="U31" s="232" t="s">
        <v>13</v>
      </c>
      <c r="V31" s="232" t="s">
        <v>13</v>
      </c>
      <c r="W31" s="187"/>
      <c r="X31" s="232" t="s">
        <v>13</v>
      </c>
      <c r="Y31" s="232" t="s">
        <v>13</v>
      </c>
    </row>
    <row r="32" spans="1:25" s="104" customFormat="1" ht="30" hidden="1" customHeight="1" x14ac:dyDescent="0.25">
      <c r="A32" s="451" t="s">
        <v>86</v>
      </c>
      <c r="B32" s="452"/>
      <c r="C32" s="452"/>
      <c r="D32" s="452"/>
      <c r="E32" s="452"/>
      <c r="F32" s="453"/>
      <c r="G32" s="231" t="s">
        <v>13</v>
      </c>
      <c r="H32" s="231"/>
      <c r="I32" s="231"/>
      <c r="J32" s="231"/>
      <c r="K32" s="231" t="s">
        <v>13</v>
      </c>
      <c r="L32" s="231" t="s">
        <v>13</v>
      </c>
      <c r="M32" s="103" t="s">
        <v>13</v>
      </c>
      <c r="N32" s="231" t="s">
        <v>13</v>
      </c>
      <c r="O32" s="231" t="s">
        <v>13</v>
      </c>
      <c r="P32" s="231" t="s">
        <v>13</v>
      </c>
      <c r="Q32" s="231" t="s">
        <v>13</v>
      </c>
      <c r="R32" s="231" t="s">
        <v>13</v>
      </c>
      <c r="S32" s="231" t="s">
        <v>13</v>
      </c>
      <c r="T32" s="231" t="s">
        <v>13</v>
      </c>
      <c r="U32" s="231" t="s">
        <v>13</v>
      </c>
      <c r="V32" s="231" t="s">
        <v>13</v>
      </c>
      <c r="W32" s="189"/>
      <c r="X32" s="231" t="s">
        <v>13</v>
      </c>
      <c r="Y32" s="231" t="s">
        <v>13</v>
      </c>
    </row>
    <row r="33" spans="1:25" s="104" customFormat="1" ht="30" hidden="1" customHeight="1" x14ac:dyDescent="0.25">
      <c r="A33" s="454" t="s">
        <v>87</v>
      </c>
      <c r="B33" s="455"/>
      <c r="C33" s="455"/>
      <c r="D33" s="455"/>
      <c r="E33" s="455"/>
      <c r="F33" s="456"/>
      <c r="G33" s="232" t="s">
        <v>13</v>
      </c>
      <c r="H33" s="232"/>
      <c r="I33" s="232"/>
      <c r="J33" s="232"/>
      <c r="K33" s="232" t="s">
        <v>13</v>
      </c>
      <c r="L33" s="232" t="s">
        <v>13</v>
      </c>
      <c r="M33" s="105" t="s">
        <v>13</v>
      </c>
      <c r="N33" s="232" t="s">
        <v>13</v>
      </c>
      <c r="O33" s="232" t="s">
        <v>13</v>
      </c>
      <c r="P33" s="232" t="s">
        <v>13</v>
      </c>
      <c r="Q33" s="232" t="s">
        <v>13</v>
      </c>
      <c r="R33" s="232" t="s">
        <v>13</v>
      </c>
      <c r="S33" s="232" t="s">
        <v>13</v>
      </c>
      <c r="T33" s="232" t="s">
        <v>13</v>
      </c>
      <c r="U33" s="232" t="s">
        <v>13</v>
      </c>
      <c r="V33" s="232" t="s">
        <v>13</v>
      </c>
      <c r="W33" s="187"/>
      <c r="X33" s="232" t="s">
        <v>13</v>
      </c>
      <c r="Y33" s="232" t="s">
        <v>13</v>
      </c>
    </row>
    <row r="34" spans="1:25" s="94" customFormat="1" ht="15" hidden="1" customHeight="1" x14ac:dyDescent="0.25">
      <c r="A34" s="385" t="s">
        <v>88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</row>
    <row r="35" spans="1:25" s="104" customFormat="1" ht="39.950000000000003" hidden="1" customHeight="1" x14ac:dyDescent="0.25">
      <c r="A35" s="373" t="s">
        <v>89</v>
      </c>
      <c r="B35" s="374"/>
      <c r="C35" s="387"/>
      <c r="D35" s="378" t="s">
        <v>90</v>
      </c>
      <c r="E35" s="378"/>
      <c r="F35" s="379"/>
      <c r="G35" s="105" t="s">
        <v>13</v>
      </c>
      <c r="H35" s="105"/>
      <c r="I35" s="105"/>
      <c r="J35" s="105"/>
      <c r="K35" s="105" t="s">
        <v>13</v>
      </c>
      <c r="L35" s="219">
        <v>2150</v>
      </c>
      <c r="M35" s="219">
        <v>2150</v>
      </c>
      <c r="N35" s="105" t="s">
        <v>13</v>
      </c>
      <c r="O35" s="105" t="s">
        <v>13</v>
      </c>
      <c r="P35" s="105" t="s">
        <v>13</v>
      </c>
      <c r="Q35" s="105" t="s">
        <v>13</v>
      </c>
      <c r="R35" s="105" t="s">
        <v>13</v>
      </c>
      <c r="S35" s="105" t="s">
        <v>13</v>
      </c>
      <c r="T35" s="219">
        <v>2150</v>
      </c>
      <c r="U35" s="105" t="s">
        <v>13</v>
      </c>
      <c r="V35" s="105" t="s">
        <v>13</v>
      </c>
      <c r="W35" s="105" t="s">
        <v>13</v>
      </c>
      <c r="X35" s="105" t="s">
        <v>13</v>
      </c>
      <c r="Y35" s="105" t="s">
        <v>13</v>
      </c>
    </row>
    <row r="36" spans="1:25" s="104" customFormat="1" ht="39.950000000000003" hidden="1" customHeight="1" x14ac:dyDescent="0.25">
      <c r="A36" s="388"/>
      <c r="B36" s="389"/>
      <c r="C36" s="390"/>
      <c r="D36" s="383" t="s">
        <v>91</v>
      </c>
      <c r="E36" s="383"/>
      <c r="F36" s="384"/>
      <c r="G36" s="103" t="s">
        <v>13</v>
      </c>
      <c r="H36" s="103"/>
      <c r="I36" s="103"/>
      <c r="J36" s="103"/>
      <c r="K36" s="103" t="s">
        <v>13</v>
      </c>
      <c r="L36" s="220">
        <v>4500</v>
      </c>
      <c r="M36" s="220">
        <v>4500</v>
      </c>
      <c r="N36" s="103" t="s">
        <v>13</v>
      </c>
      <c r="O36" s="103" t="s">
        <v>13</v>
      </c>
      <c r="P36" s="103" t="s">
        <v>13</v>
      </c>
      <c r="Q36" s="103" t="s">
        <v>13</v>
      </c>
      <c r="R36" s="103" t="s">
        <v>13</v>
      </c>
      <c r="S36" s="103" t="s">
        <v>13</v>
      </c>
      <c r="T36" s="220">
        <v>4500</v>
      </c>
      <c r="U36" s="103" t="s">
        <v>13</v>
      </c>
      <c r="V36" s="103" t="s">
        <v>13</v>
      </c>
      <c r="W36" s="103" t="s">
        <v>13</v>
      </c>
      <c r="X36" s="103" t="s">
        <v>13</v>
      </c>
      <c r="Y36" s="103" t="s">
        <v>13</v>
      </c>
    </row>
    <row r="37" spans="1:25" s="104" customFormat="1" ht="39.950000000000003" hidden="1" customHeight="1" x14ac:dyDescent="0.25">
      <c r="A37" s="375"/>
      <c r="B37" s="376"/>
      <c r="C37" s="391"/>
      <c r="D37" s="378" t="s">
        <v>92</v>
      </c>
      <c r="E37" s="378"/>
      <c r="F37" s="379"/>
      <c r="G37" s="105" t="s">
        <v>13</v>
      </c>
      <c r="H37" s="105"/>
      <c r="I37" s="105"/>
      <c r="J37" s="105"/>
      <c r="K37" s="105" t="s">
        <v>13</v>
      </c>
      <c r="L37" s="219">
        <v>5000</v>
      </c>
      <c r="M37" s="219">
        <v>5000</v>
      </c>
      <c r="N37" s="105" t="s">
        <v>13</v>
      </c>
      <c r="O37" s="105" t="s">
        <v>13</v>
      </c>
      <c r="P37" s="105" t="s">
        <v>13</v>
      </c>
      <c r="Q37" s="105" t="s">
        <v>13</v>
      </c>
      <c r="R37" s="105" t="s">
        <v>13</v>
      </c>
      <c r="S37" s="105" t="s">
        <v>13</v>
      </c>
      <c r="T37" s="219">
        <v>5000</v>
      </c>
      <c r="U37" s="105" t="s">
        <v>13</v>
      </c>
      <c r="V37" s="105" t="s">
        <v>13</v>
      </c>
      <c r="W37" s="105" t="s">
        <v>13</v>
      </c>
      <c r="X37" s="105" t="s">
        <v>13</v>
      </c>
      <c r="Y37" s="105" t="s">
        <v>13</v>
      </c>
    </row>
    <row r="38" spans="1:25" x14ac:dyDescent="0.25">
      <c r="B38" s="58" t="s">
        <v>71</v>
      </c>
    </row>
    <row r="40" spans="1:25" ht="17.25" customHeight="1" x14ac:dyDescent="0.25"/>
    <row r="41" spans="1:25" ht="17.25" customHeight="1" x14ac:dyDescent="0.25"/>
    <row r="45" spans="1:25" ht="32.25" customHeight="1" x14ac:dyDescent="0.25"/>
    <row r="51" ht="15" customHeight="1" x14ac:dyDescent="0.25"/>
  </sheetData>
  <mergeCells count="48">
    <mergeCell ref="B5:D5"/>
    <mergeCell ref="A7:C8"/>
    <mergeCell ref="D7:D8"/>
    <mergeCell ref="E7:E8"/>
    <mergeCell ref="F7:F8"/>
    <mergeCell ref="G7:G8"/>
    <mergeCell ref="H7:H8"/>
    <mergeCell ref="N8:R8"/>
    <mergeCell ref="S7:S8"/>
    <mergeCell ref="V7:V8"/>
    <mergeCell ref="X7:X8"/>
    <mergeCell ref="A11:A16"/>
    <mergeCell ref="B11:C12"/>
    <mergeCell ref="D11:D12"/>
    <mergeCell ref="E11:E12"/>
    <mergeCell ref="B13:C14"/>
    <mergeCell ref="D13:D14"/>
    <mergeCell ref="E13:E14"/>
    <mergeCell ref="A9:A10"/>
    <mergeCell ref="B9:C10"/>
    <mergeCell ref="D9:D10"/>
    <mergeCell ref="E9:E10"/>
    <mergeCell ref="B15:C16"/>
    <mergeCell ref="D15:D16"/>
    <mergeCell ref="E15:E16"/>
    <mergeCell ref="A17:A18"/>
    <mergeCell ref="B17:C18"/>
    <mergeCell ref="D17:D18"/>
    <mergeCell ref="E17:E18"/>
    <mergeCell ref="A24:F24"/>
    <mergeCell ref="A25:Y25"/>
    <mergeCell ref="A26:C30"/>
    <mergeCell ref="D26:D27"/>
    <mergeCell ref="E26:F26"/>
    <mergeCell ref="E27:F27"/>
    <mergeCell ref="D28:D30"/>
    <mergeCell ref="E28:F28"/>
    <mergeCell ref="E29:F29"/>
    <mergeCell ref="E30:F30"/>
    <mergeCell ref="A31:D31"/>
    <mergeCell ref="E31:F31"/>
    <mergeCell ref="A32:F32"/>
    <mergeCell ref="A33:F33"/>
    <mergeCell ref="A34:Y34"/>
    <mergeCell ref="A35:C37"/>
    <mergeCell ref="D35:F35"/>
    <mergeCell ref="D36:F36"/>
    <mergeCell ref="D37:F37"/>
  </mergeCells>
  <pageMargins left="0.23622047244094491" right="0.23622047244094491" top="0.59055118110236227" bottom="0.31496062992125984" header="0.59055118110236227" footer="0.31496062992125984"/>
  <pageSetup paperSize="9" scale="48" firstPageNumber="7" orientation="landscape" useFirstPageNumber="1" r:id="rId1"/>
  <headerFooter>
    <oddHeader>&amp;L&amp;G&amp;R&amp;14ПРАЙС-ЛИСТ от 01.08.2019&amp;11
&amp;"-,полужирный курсив"на коллекцию STANDART&amp;"-,обычный"
розничная цена в рублях РФ (без НДС)</oddHeader>
    <oddFooter>&amp;L7&amp;R&amp;G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0"/>
  <sheetViews>
    <sheetView view="pageBreakPreview" topLeftCell="A13" zoomScale="55" zoomScaleSheetLayoutView="55" workbookViewId="0">
      <selection activeCell="AI32" sqref="AI32"/>
    </sheetView>
  </sheetViews>
  <sheetFormatPr defaultColWidth="8.85546875" defaultRowHeight="15" x14ac:dyDescent="0.25"/>
  <cols>
    <col min="1" max="1" width="4.85546875" style="58" customWidth="1"/>
    <col min="2" max="2" width="18.140625" style="58" customWidth="1"/>
    <col min="3" max="3" width="12.7109375" style="58" customWidth="1"/>
    <col min="4" max="5" width="11.7109375" style="58" customWidth="1"/>
    <col min="6" max="6" width="10.7109375" style="84" customWidth="1"/>
    <col min="7" max="10" width="12.7109375" style="58" customWidth="1"/>
    <col min="11" max="12" width="11.140625" style="58" customWidth="1"/>
    <col min="13" max="13" width="14.7109375" style="58" customWidth="1"/>
    <col min="14" max="18" width="11.140625" style="58" customWidth="1"/>
    <col min="19" max="19" width="10.42578125" style="58" customWidth="1"/>
    <col min="20" max="20" width="11.42578125" style="58" customWidth="1"/>
    <col min="21" max="21" width="12.7109375" style="58" customWidth="1"/>
    <col min="22" max="23" width="11.7109375" style="58" customWidth="1"/>
    <col min="24" max="24" width="10.5703125" style="58" customWidth="1"/>
    <col min="25" max="25" width="11.85546875" style="58" customWidth="1"/>
    <col min="26" max="16384" width="8.85546875" style="58"/>
  </cols>
  <sheetData>
    <row r="1" spans="1:25" ht="18" customHeight="1" x14ac:dyDescent="0.3">
      <c r="A1" s="57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8" customHeight="1" x14ac:dyDescent="0.3">
      <c r="A2" s="57"/>
      <c r="B2" s="2"/>
      <c r="C2" s="2"/>
      <c r="D2" s="2"/>
      <c r="E2" s="2"/>
      <c r="F2" s="3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8" customHeight="1" x14ac:dyDescent="0.25">
      <c r="A3" s="59"/>
      <c r="B3" s="57"/>
      <c r="C3" s="57"/>
      <c r="D3" s="57"/>
      <c r="E3" s="57"/>
      <c r="F3" s="60"/>
      <c r="G3" s="57"/>
      <c r="H3" s="194"/>
      <c r="I3" s="194"/>
      <c r="J3" s="194"/>
      <c r="K3" s="57"/>
      <c r="L3" s="57"/>
      <c r="M3" s="57"/>
      <c r="N3" s="57"/>
      <c r="O3" s="194"/>
      <c r="P3" s="57"/>
      <c r="Q3" s="57"/>
      <c r="R3" s="57"/>
    </row>
    <row r="4" spans="1:25" ht="18" customHeight="1" x14ac:dyDescent="0.25">
      <c r="A4" s="59"/>
      <c r="B4" s="57"/>
      <c r="C4" s="57"/>
      <c r="D4" s="57"/>
      <c r="E4" s="57"/>
      <c r="F4" s="60"/>
      <c r="G4" s="57"/>
      <c r="H4" s="194"/>
      <c r="I4" s="194"/>
      <c r="J4" s="194"/>
      <c r="K4" s="57"/>
      <c r="L4" s="57"/>
      <c r="M4" s="57"/>
      <c r="N4" s="57"/>
      <c r="O4" s="57"/>
      <c r="P4" s="57"/>
      <c r="Q4" s="57"/>
      <c r="R4" s="57"/>
    </row>
    <row r="5" spans="1:25" ht="90" customHeight="1" x14ac:dyDescent="0.25">
      <c r="A5" s="61"/>
      <c r="B5" s="420" t="s">
        <v>0</v>
      </c>
      <c r="C5" s="421"/>
      <c r="D5" s="421"/>
      <c r="E5" s="97"/>
      <c r="F5" s="86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5" x14ac:dyDescent="0.25">
      <c r="A6" s="57"/>
      <c r="B6" s="63" t="s">
        <v>1</v>
      </c>
      <c r="C6" s="57"/>
      <c r="D6" s="57"/>
      <c r="E6" s="57"/>
      <c r="F6" s="215"/>
      <c r="G6" s="57"/>
      <c r="H6" s="194"/>
      <c r="I6" s="194"/>
      <c r="J6" s="194"/>
      <c r="T6" s="112"/>
    </row>
    <row r="7" spans="1:25" ht="27.95" customHeight="1" x14ac:dyDescent="0.25">
      <c r="A7" s="422" t="s">
        <v>2</v>
      </c>
      <c r="B7" s="422"/>
      <c r="C7" s="422"/>
      <c r="D7" s="413" t="s">
        <v>3</v>
      </c>
      <c r="E7" s="413" t="s">
        <v>4</v>
      </c>
      <c r="F7" s="413" t="s">
        <v>5</v>
      </c>
      <c r="G7" s="466" t="s">
        <v>148</v>
      </c>
      <c r="H7" s="466" t="s">
        <v>210</v>
      </c>
      <c r="I7" s="240" t="s">
        <v>208</v>
      </c>
      <c r="J7" s="240" t="s">
        <v>209</v>
      </c>
      <c r="K7" s="126" t="s">
        <v>140</v>
      </c>
      <c r="L7" s="126" t="s">
        <v>127</v>
      </c>
      <c r="M7" s="126" t="s">
        <v>133</v>
      </c>
      <c r="N7" s="126" t="s">
        <v>131</v>
      </c>
      <c r="O7" s="126" t="s">
        <v>128</v>
      </c>
      <c r="P7" s="126" t="s">
        <v>129</v>
      </c>
      <c r="Q7" s="126" t="s">
        <v>130</v>
      </c>
      <c r="R7" s="126" t="s">
        <v>132</v>
      </c>
      <c r="S7" s="466" t="s">
        <v>141</v>
      </c>
      <c r="T7" s="126" t="s">
        <v>142</v>
      </c>
      <c r="U7" s="126" t="s">
        <v>143</v>
      </c>
      <c r="V7" s="466" t="s">
        <v>164</v>
      </c>
      <c r="W7" s="192" t="s">
        <v>165</v>
      </c>
      <c r="X7" s="466" t="s">
        <v>144</v>
      </c>
      <c r="Y7" s="126" t="s">
        <v>145</v>
      </c>
    </row>
    <row r="8" spans="1:25" ht="33.75" customHeight="1" x14ac:dyDescent="0.25">
      <c r="A8" s="422"/>
      <c r="B8" s="422"/>
      <c r="C8" s="422"/>
      <c r="D8" s="414"/>
      <c r="E8" s="414"/>
      <c r="F8" s="414"/>
      <c r="G8" s="467"/>
      <c r="H8" s="467"/>
      <c r="I8" s="214" t="s">
        <v>163</v>
      </c>
      <c r="J8" s="214" t="s">
        <v>163</v>
      </c>
      <c r="K8" s="99" t="s">
        <v>146</v>
      </c>
      <c r="L8" s="99" t="s">
        <v>175</v>
      </c>
      <c r="M8" s="99" t="s">
        <v>171</v>
      </c>
      <c r="N8" s="463" t="s">
        <v>111</v>
      </c>
      <c r="O8" s="464"/>
      <c r="P8" s="464"/>
      <c r="Q8" s="464"/>
      <c r="R8" s="465"/>
      <c r="S8" s="467"/>
      <c r="T8" s="99" t="s">
        <v>171</v>
      </c>
      <c r="U8" s="99" t="s">
        <v>171</v>
      </c>
      <c r="V8" s="467"/>
      <c r="W8" s="99" t="s">
        <v>171</v>
      </c>
      <c r="X8" s="467"/>
      <c r="Y8" s="99" t="s">
        <v>111</v>
      </c>
    </row>
    <row r="9" spans="1:25" s="57" customFormat="1" ht="44.1" customHeight="1" x14ac:dyDescent="0.25">
      <c r="A9" s="419" t="s">
        <v>73</v>
      </c>
      <c r="B9" s="429" t="s">
        <v>211</v>
      </c>
      <c r="C9" s="430"/>
      <c r="D9" s="427" t="s">
        <v>8</v>
      </c>
      <c r="E9" s="427" t="s">
        <v>9</v>
      </c>
      <c r="F9" s="197" t="s">
        <v>10</v>
      </c>
      <c r="G9" s="115" t="s">
        <v>13</v>
      </c>
      <c r="H9" s="115">
        <f>'Standart Vario РРЦ'!H9*'скидки наценки'!$C$3*'скидки наценки'!$C$8</f>
        <v>6313</v>
      </c>
      <c r="I9" s="115">
        <f>'Standart Vario РРЦ'!I9*'скидки наценки'!$C$3*'скидки наценки'!$C$8</f>
        <v>8350</v>
      </c>
      <c r="J9" s="115">
        <f>'Standart Vario РРЦ'!J9*'скидки наценки'!$C$3*'скидки наценки'!$C$8</f>
        <v>8350</v>
      </c>
      <c r="K9" s="115">
        <f>'Standart Vario РРЦ'!K9*'скидки наценки'!$C$3*'скидки наценки'!$C$8</f>
        <v>9900</v>
      </c>
      <c r="L9" s="115">
        <f>'Standart Vario РРЦ'!L9*'скидки наценки'!$C$3*'скидки наценки'!$C$8</f>
        <v>10925</v>
      </c>
      <c r="M9" s="115">
        <f>'Standart Vario РРЦ'!M9*'скидки наценки'!$C$3*'скидки наценки'!$C$8</f>
        <v>10925</v>
      </c>
      <c r="N9" s="115">
        <f>'Standart Vario РРЦ'!N9*'скидки наценки'!$C$3*'скидки наценки'!$C$8</f>
        <v>10000</v>
      </c>
      <c r="O9" s="115">
        <f>'Standart Vario РРЦ'!O9*'скидки наценки'!$C$3*'скидки наценки'!$C$8</f>
        <v>9900</v>
      </c>
      <c r="P9" s="115">
        <f>'Standart Vario РРЦ'!P9*'скидки наценки'!$C$3*'скидки наценки'!$C$8</f>
        <v>12900</v>
      </c>
      <c r="Q9" s="115">
        <f>'Standart Vario РРЦ'!Q9*'скидки наценки'!$C$3*'скидки наценки'!$C$8</f>
        <v>9900</v>
      </c>
      <c r="R9" s="115">
        <f>'Standart Vario РРЦ'!R9*'скидки наценки'!$C$3*'скидки наценки'!$C$8</f>
        <v>12900</v>
      </c>
      <c r="S9" s="115" t="s">
        <v>13</v>
      </c>
      <c r="T9" s="115" t="s">
        <v>13</v>
      </c>
      <c r="U9" s="115" t="s">
        <v>13</v>
      </c>
      <c r="V9" s="115" t="s">
        <v>13</v>
      </c>
      <c r="W9" s="115" t="s">
        <v>13</v>
      </c>
      <c r="X9" s="115" t="s">
        <v>13</v>
      </c>
      <c r="Y9" s="115" t="s">
        <v>13</v>
      </c>
    </row>
    <row r="10" spans="1:25" s="57" customFormat="1" ht="44.1" customHeight="1" x14ac:dyDescent="0.25">
      <c r="A10" s="419"/>
      <c r="B10" s="431" t="s">
        <v>212</v>
      </c>
      <c r="C10" s="432"/>
      <c r="D10" s="428"/>
      <c r="E10" s="428"/>
      <c r="F10" s="198" t="s">
        <v>11</v>
      </c>
      <c r="G10" s="116" t="s">
        <v>13</v>
      </c>
      <c r="H10" s="116">
        <f>'Standart Vario РРЦ'!H10*'скидки наценки'!$C$3*'скидки наценки'!$C$8</f>
        <v>9486</v>
      </c>
      <c r="I10" s="116">
        <f>'Standart Vario РРЦ'!I10*'скидки наценки'!$C$3*'скидки наценки'!$C$8</f>
        <v>11523</v>
      </c>
      <c r="J10" s="116">
        <f>'Standart Vario РРЦ'!J10*'скидки наценки'!$C$3*'скидки наценки'!$C$8</f>
        <v>11523</v>
      </c>
      <c r="K10" s="116">
        <f>'Standart Vario РРЦ'!K10*'скидки наценки'!$C$3*'скидки наценки'!$C$8</f>
        <v>13575</v>
      </c>
      <c r="L10" s="116">
        <f>'Standart Vario РРЦ'!L10*'скидки наценки'!$C$3*'скидки наценки'!$C$8</f>
        <v>14600</v>
      </c>
      <c r="M10" s="116">
        <f>'Standart Vario РРЦ'!M10*'скидки наценки'!$C$3*'скидки наценки'!$C$8</f>
        <v>14600</v>
      </c>
      <c r="N10" s="116">
        <f>'Standart Vario РРЦ'!N10*'скидки наценки'!$C$3*'скидки наценки'!$C$8</f>
        <v>13675</v>
      </c>
      <c r="O10" s="116">
        <f>'Standart Vario РРЦ'!O10*'скидки наценки'!$C$3*'скидки наценки'!$C$8</f>
        <v>13575</v>
      </c>
      <c r="P10" s="116">
        <f>'Standart Vario РРЦ'!P10*'скидки наценки'!$C$3*'скидки наценки'!$C$8</f>
        <v>16575</v>
      </c>
      <c r="Q10" s="116">
        <f>'Standart Vario РРЦ'!Q10*'скидки наценки'!$C$3*'скидки наценки'!$C$8</f>
        <v>13575</v>
      </c>
      <c r="R10" s="116">
        <f>'Standart Vario РРЦ'!R10*'скидки наценки'!$C$3*'скидки наценки'!$C$8</f>
        <v>16575</v>
      </c>
      <c r="S10" s="116" t="s">
        <v>13</v>
      </c>
      <c r="T10" s="116" t="s">
        <v>13</v>
      </c>
      <c r="U10" s="116" t="s">
        <v>13</v>
      </c>
      <c r="V10" s="116" t="s">
        <v>13</v>
      </c>
      <c r="W10" s="116" t="s">
        <v>13</v>
      </c>
      <c r="X10" s="116" t="s">
        <v>13</v>
      </c>
      <c r="Y10" s="116" t="s">
        <v>13</v>
      </c>
    </row>
    <row r="11" spans="1:25" s="91" customFormat="1" ht="44.1" customHeight="1" x14ac:dyDescent="0.25">
      <c r="A11" s="408" t="s">
        <v>65</v>
      </c>
      <c r="B11" s="409" t="s">
        <v>76</v>
      </c>
      <c r="C11" s="409"/>
      <c r="D11" s="410" t="s">
        <v>8</v>
      </c>
      <c r="E11" s="410" t="s">
        <v>9</v>
      </c>
      <c r="F11" s="64" t="s">
        <v>10</v>
      </c>
      <c r="G11" s="67" t="s">
        <v>13</v>
      </c>
      <c r="H11" s="67">
        <f>'Standart Vario РРЦ'!H11*'скидки наценки'!$C$3*'скидки наценки'!$C$8</f>
        <v>13046</v>
      </c>
      <c r="I11" s="67">
        <f>'Standart Vario РРЦ'!I11*'скидки наценки'!$C$3*'скидки наценки'!$C$8</f>
        <v>13388</v>
      </c>
      <c r="J11" s="67">
        <f>'Standart Vario РРЦ'!J11*'скидки наценки'!$C$3*'скидки наценки'!$C$8</f>
        <v>12809</v>
      </c>
      <c r="K11" s="67">
        <f>'Standart Vario РРЦ'!K11*'скидки наценки'!$C$3*'скидки наценки'!$C$8</f>
        <v>13325</v>
      </c>
      <c r="L11" s="67">
        <f>'Standart Vario РРЦ'!L11*'скидки наценки'!$C$3*'скидки наценки'!$C$8</f>
        <v>15100</v>
      </c>
      <c r="M11" s="67" t="s">
        <v>13</v>
      </c>
      <c r="N11" s="67" t="s">
        <v>13</v>
      </c>
      <c r="O11" s="67" t="s">
        <v>13</v>
      </c>
      <c r="P11" s="67" t="s">
        <v>13</v>
      </c>
      <c r="Q11" s="67" t="s">
        <v>13</v>
      </c>
      <c r="R11" s="67" t="s">
        <v>13</v>
      </c>
      <c r="S11" s="67" t="s">
        <v>13</v>
      </c>
      <c r="T11" s="67" t="s">
        <v>13</v>
      </c>
      <c r="U11" s="67" t="s">
        <v>13</v>
      </c>
      <c r="V11" s="67" t="s">
        <v>13</v>
      </c>
      <c r="W11" s="67" t="s">
        <v>13</v>
      </c>
      <c r="X11" s="67" t="s">
        <v>13</v>
      </c>
      <c r="Y11" s="67" t="s">
        <v>13</v>
      </c>
    </row>
    <row r="12" spans="1:25" s="91" customFormat="1" ht="44.1" customHeight="1" x14ac:dyDescent="0.25">
      <c r="A12" s="408"/>
      <c r="B12" s="409"/>
      <c r="C12" s="409"/>
      <c r="D12" s="411"/>
      <c r="E12" s="411"/>
      <c r="F12" s="65" t="s">
        <v>11</v>
      </c>
      <c r="G12" s="88" t="s">
        <v>13</v>
      </c>
      <c r="H12" s="88">
        <f>'Standart Vario РРЦ'!H12*'скидки наценки'!$C$3*'скидки наценки'!$C$8</f>
        <v>19463.810000000001</v>
      </c>
      <c r="I12" s="88">
        <f>'Standart Vario РРЦ'!I12*'скидки наценки'!$C$3*'скидки наценки'!$C$8</f>
        <v>20094.810000000001</v>
      </c>
      <c r="J12" s="88">
        <f>'Standart Vario РРЦ'!J12*'скидки наценки'!$C$3*'скидки наценки'!$C$8</f>
        <v>19568.810000000001</v>
      </c>
      <c r="K12" s="88">
        <f>'Standart Vario РРЦ'!K12*'скидки наценки'!$C$3*'скидки наценки'!$C$8</f>
        <v>19100</v>
      </c>
      <c r="L12" s="88">
        <f>'Standart Vario РРЦ'!L12*'скидки наценки'!$C$3*'скидки наценки'!$C$8</f>
        <v>20875</v>
      </c>
      <c r="M12" s="88" t="s">
        <v>13</v>
      </c>
      <c r="N12" s="88" t="s">
        <v>13</v>
      </c>
      <c r="O12" s="88" t="s">
        <v>13</v>
      </c>
      <c r="P12" s="88" t="s">
        <v>13</v>
      </c>
      <c r="Q12" s="88" t="s">
        <v>13</v>
      </c>
      <c r="R12" s="88" t="s">
        <v>13</v>
      </c>
      <c r="S12" s="88" t="s">
        <v>13</v>
      </c>
      <c r="T12" s="88" t="s">
        <v>13</v>
      </c>
      <c r="U12" s="88" t="s">
        <v>13</v>
      </c>
      <c r="V12" s="88" t="s">
        <v>13</v>
      </c>
      <c r="W12" s="88" t="s">
        <v>13</v>
      </c>
      <c r="X12" s="88" t="s">
        <v>13</v>
      </c>
      <c r="Y12" s="88" t="s">
        <v>13</v>
      </c>
    </row>
    <row r="13" spans="1:25" s="87" customFormat="1" ht="44.1" customHeight="1" x14ac:dyDescent="0.25">
      <c r="A13" s="408"/>
      <c r="B13" s="412" t="s">
        <v>216</v>
      </c>
      <c r="C13" s="412"/>
      <c r="D13" s="410" t="s">
        <v>8</v>
      </c>
      <c r="E13" s="410" t="s">
        <v>9</v>
      </c>
      <c r="F13" s="64" t="s">
        <v>10</v>
      </c>
      <c r="G13" s="67">
        <f>'Standart Vario РРЦ'!G13*'скидки наценки'!$C$3*'скидки наценки'!$C$8</f>
        <v>11600</v>
      </c>
      <c r="H13" s="67">
        <f>'Standart Vario РРЦ'!H13*'скидки наценки'!$C$3*'скидки наценки'!$C$8</f>
        <v>13046</v>
      </c>
      <c r="I13" s="67">
        <f>'Standart Vario РРЦ'!I13*'скидки наценки'!$C$3*'скидки наценки'!$C$8</f>
        <v>13677</v>
      </c>
      <c r="J13" s="67">
        <f>'Standart Vario РРЦ'!J13*'скидки наценки'!$C$3*'скидки наценки'!$C$8</f>
        <v>13151</v>
      </c>
      <c r="K13" s="67">
        <f>'Standart Vario РРЦ'!K13*'скидки наценки'!$C$3*'скидки наценки'!$C$8</f>
        <v>14000</v>
      </c>
      <c r="L13" s="67">
        <f>'Standart Vario РРЦ'!L13*'скидки наценки'!$C$3*'скидки наценки'!$C$8</f>
        <v>16000</v>
      </c>
      <c r="M13" s="67">
        <f>'Standart Vario РРЦ'!M13*'скидки наценки'!$C$3*'скидки наценки'!$C$8</f>
        <v>16000</v>
      </c>
      <c r="N13" s="67" t="s">
        <v>13</v>
      </c>
      <c r="O13" s="67" t="s">
        <v>13</v>
      </c>
      <c r="P13" s="67" t="s">
        <v>13</v>
      </c>
      <c r="Q13" s="67" t="s">
        <v>13</v>
      </c>
      <c r="R13" s="67" t="s">
        <v>13</v>
      </c>
      <c r="S13" s="67">
        <f>'Standart Vario РРЦ'!S13*'скидки наценки'!$C$3*'скидки наценки'!$C$8</f>
        <v>11600</v>
      </c>
      <c r="T13" s="67">
        <f>'Standart Vario РРЦ'!T13*'скидки наценки'!$C$3*'скидки наценки'!$C$8</f>
        <v>14400</v>
      </c>
      <c r="U13" s="67">
        <f>'Standart Vario РРЦ'!U13*'скидки наценки'!$C$3*'скидки наценки'!$C$8</f>
        <v>14400</v>
      </c>
      <c r="V13" s="67">
        <f>'Standart Vario РРЦ'!V13*'скидки наценки'!$C$3*'скидки наценки'!$C$8</f>
        <v>12400</v>
      </c>
      <c r="W13" s="67">
        <f>'Standart Vario РРЦ'!W13*'скидки наценки'!$C$3*'скидки наценки'!$C$8</f>
        <v>14400</v>
      </c>
      <c r="X13" s="67" t="s">
        <v>13</v>
      </c>
      <c r="Y13" s="67" t="s">
        <v>13</v>
      </c>
    </row>
    <row r="14" spans="1:25" s="87" customFormat="1" ht="44.1" customHeight="1" x14ac:dyDescent="0.25">
      <c r="A14" s="408"/>
      <c r="B14" s="412"/>
      <c r="C14" s="412"/>
      <c r="D14" s="411"/>
      <c r="E14" s="411"/>
      <c r="F14" s="65" t="s">
        <v>11</v>
      </c>
      <c r="G14" s="88">
        <f>'Standart Vario РРЦ'!G14*'скидки наценки'!$C$3*'скидки наценки'!$C$8</f>
        <v>17700</v>
      </c>
      <c r="H14" s="88">
        <f>'Standart Vario РРЦ'!H14*'скидки наценки'!$C$3*'скидки наценки'!$C$8</f>
        <v>19463.810000000001</v>
      </c>
      <c r="I14" s="88">
        <f>'Standart Vario РРЦ'!I14*'скидки наценки'!$C$3*'скидки наценки'!$C$8</f>
        <v>20094.810000000001</v>
      </c>
      <c r="J14" s="88">
        <f>'Standart Vario РРЦ'!J14*'скидки наценки'!$C$3*'скидки наценки'!$C$8</f>
        <v>19568.810000000001</v>
      </c>
      <c r="K14" s="88">
        <f>'Standart Vario РРЦ'!K14*'скидки наценки'!$C$3*'скидки наценки'!$C$8</f>
        <v>20100</v>
      </c>
      <c r="L14" s="88">
        <f>'Standart Vario РРЦ'!L14*'скидки наценки'!$C$3*'скидки наценки'!$C$8</f>
        <v>22100</v>
      </c>
      <c r="M14" s="88">
        <f>'Standart Vario РРЦ'!M14*'скидки наценки'!$C$3*'скидки наценки'!$C$8</f>
        <v>22100</v>
      </c>
      <c r="N14" s="88" t="s">
        <v>13</v>
      </c>
      <c r="O14" s="88" t="s">
        <v>13</v>
      </c>
      <c r="P14" s="88" t="s">
        <v>13</v>
      </c>
      <c r="Q14" s="88" t="s">
        <v>13</v>
      </c>
      <c r="R14" s="88" t="s">
        <v>13</v>
      </c>
      <c r="S14" s="88">
        <f>'Standart Vario РРЦ'!S14*'скидки наценки'!$C$3*'скидки наценки'!$C$8</f>
        <v>17700</v>
      </c>
      <c r="T14" s="88">
        <f>'Standart Vario РРЦ'!T14*'скидки наценки'!$C$3*'скидки наценки'!$C$8</f>
        <v>20500</v>
      </c>
      <c r="U14" s="88">
        <f>'Standart Vario РРЦ'!U14*'скидки наценки'!$C$3*'скидки наценки'!$C$8</f>
        <v>20500</v>
      </c>
      <c r="V14" s="88">
        <f>'Standart Vario РРЦ'!V14*'скидки наценки'!$C$3*'скидки наценки'!$C$8</f>
        <v>18500</v>
      </c>
      <c r="W14" s="88">
        <f>'Standart Vario РРЦ'!W14*'скидки наценки'!$C$3*'скидки наценки'!$C$8</f>
        <v>20500</v>
      </c>
      <c r="X14" s="88" t="s">
        <v>13</v>
      </c>
      <c r="Y14" s="88" t="s">
        <v>13</v>
      </c>
    </row>
    <row r="15" spans="1:25" s="91" customFormat="1" ht="44.1" customHeight="1" x14ac:dyDescent="0.25">
      <c r="A15" s="408"/>
      <c r="B15" s="405" t="s">
        <v>67</v>
      </c>
      <c r="C15" s="405"/>
      <c r="D15" s="406" t="s">
        <v>8</v>
      </c>
      <c r="E15" s="406" t="s">
        <v>9</v>
      </c>
      <c r="F15" s="89" t="s">
        <v>10</v>
      </c>
      <c r="G15" s="90" t="s">
        <v>13</v>
      </c>
      <c r="H15" s="90">
        <f>'Standart Vario РРЦ'!H15*'скидки наценки'!$C$3*'скидки наценки'!$C$8</f>
        <v>14020</v>
      </c>
      <c r="I15" s="90">
        <f>'Standart Vario РРЦ'!I15*'скидки наценки'!$C$3*'скидки наценки'!$C$8</f>
        <v>14230</v>
      </c>
      <c r="J15" s="90">
        <f>'Standart Vario РРЦ'!J15*'скидки наценки'!$C$3*'скидки наценки'!$C$8</f>
        <v>13704</v>
      </c>
      <c r="K15" s="90">
        <f>'Standart Vario РРЦ'!K15*'скидки наценки'!$C$3*'скидки наценки'!$C$8</f>
        <v>14925</v>
      </c>
      <c r="L15" s="90">
        <f>'Standart Vario РРЦ'!L15*'скидки наценки'!$C$3*'скидки наценки'!$C$8</f>
        <v>16525</v>
      </c>
      <c r="M15" s="90" t="s">
        <v>13</v>
      </c>
      <c r="N15" s="90" t="s">
        <v>13</v>
      </c>
      <c r="O15" s="90" t="s">
        <v>13</v>
      </c>
      <c r="P15" s="90" t="s">
        <v>13</v>
      </c>
      <c r="Q15" s="90" t="s">
        <v>13</v>
      </c>
      <c r="R15" s="90" t="s">
        <v>13</v>
      </c>
      <c r="S15" s="90" t="s">
        <v>13</v>
      </c>
      <c r="T15" s="90" t="s">
        <v>13</v>
      </c>
      <c r="U15" s="90" t="s">
        <v>13</v>
      </c>
      <c r="V15" s="90" t="s">
        <v>13</v>
      </c>
      <c r="W15" s="90" t="s">
        <v>13</v>
      </c>
      <c r="X15" s="90" t="s">
        <v>13</v>
      </c>
      <c r="Y15" s="90" t="s">
        <v>13</v>
      </c>
    </row>
    <row r="16" spans="1:25" s="91" customFormat="1" ht="44.1" customHeight="1" x14ac:dyDescent="0.25">
      <c r="A16" s="408"/>
      <c r="B16" s="405"/>
      <c r="C16" s="405"/>
      <c r="D16" s="407"/>
      <c r="E16" s="407"/>
      <c r="F16" s="92" t="s">
        <v>11</v>
      </c>
      <c r="G16" s="93" t="s">
        <v>13</v>
      </c>
      <c r="H16" s="93">
        <f>'Standart Vario РРЦ'!H16*'скидки наценки'!$C$3*'скидки наценки'!$C$8</f>
        <v>21253.1875</v>
      </c>
      <c r="I16" s="93">
        <f>'Standart Vario РРЦ'!I16*'скидки наценки'!$C$3*'скидки наценки'!$C$8</f>
        <v>21463.1875</v>
      </c>
      <c r="J16" s="93">
        <f>'Standart Vario РРЦ'!J16*'скидки наценки'!$C$3*'скидки наценки'!$C$8</f>
        <v>20937.1875</v>
      </c>
      <c r="K16" s="93">
        <f>'Standart Vario РРЦ'!K16*'скидки наценки'!$C$3*'скидки наценки'!$C$8</f>
        <v>21800</v>
      </c>
      <c r="L16" s="93">
        <f>'Standart Vario РРЦ'!L16*'скидки наценки'!$C$3*'скидки наценки'!$C$8</f>
        <v>23400</v>
      </c>
      <c r="M16" s="93" t="s">
        <v>13</v>
      </c>
      <c r="N16" s="93" t="s">
        <v>13</v>
      </c>
      <c r="O16" s="93" t="s">
        <v>13</v>
      </c>
      <c r="P16" s="93" t="s">
        <v>13</v>
      </c>
      <c r="Q16" s="93" t="s">
        <v>13</v>
      </c>
      <c r="R16" s="93" t="s">
        <v>13</v>
      </c>
      <c r="S16" s="93" t="s">
        <v>13</v>
      </c>
      <c r="T16" s="93" t="s">
        <v>13</v>
      </c>
      <c r="U16" s="93" t="s">
        <v>13</v>
      </c>
      <c r="V16" s="93" t="s">
        <v>13</v>
      </c>
      <c r="W16" s="93" t="s">
        <v>13</v>
      </c>
      <c r="X16" s="93" t="s">
        <v>13</v>
      </c>
      <c r="Y16" s="93" t="s">
        <v>13</v>
      </c>
    </row>
    <row r="17" spans="1:25" s="91" customFormat="1" ht="44.1" customHeight="1" x14ac:dyDescent="0.25">
      <c r="A17" s="419" t="s">
        <v>6</v>
      </c>
      <c r="B17" s="412" t="s">
        <v>147</v>
      </c>
      <c r="C17" s="412"/>
      <c r="D17" s="410" t="s">
        <v>8</v>
      </c>
      <c r="E17" s="410" t="s">
        <v>9</v>
      </c>
      <c r="F17" s="64" t="s">
        <v>10</v>
      </c>
      <c r="G17" s="67" t="s">
        <v>13</v>
      </c>
      <c r="H17" s="67" t="s">
        <v>13</v>
      </c>
      <c r="I17" s="67">
        <f>'Standart Vario РРЦ'!I17*'скидки наценки'!$C$3*'скидки наценки'!$C$8</f>
        <v>12047</v>
      </c>
      <c r="J17" s="67" t="s">
        <v>13</v>
      </c>
      <c r="K17" s="67"/>
      <c r="L17" s="67"/>
      <c r="M17" s="67" t="s">
        <v>13</v>
      </c>
      <c r="N17" s="67" t="s">
        <v>13</v>
      </c>
      <c r="O17" s="67" t="s">
        <v>13</v>
      </c>
      <c r="P17" s="67" t="s">
        <v>13</v>
      </c>
      <c r="Q17" s="67" t="s">
        <v>13</v>
      </c>
      <c r="R17" s="67" t="s">
        <v>13</v>
      </c>
      <c r="S17" s="67" t="s">
        <v>13</v>
      </c>
      <c r="T17" s="67" t="s">
        <v>13</v>
      </c>
      <c r="U17" s="67" t="s">
        <v>13</v>
      </c>
      <c r="V17" s="67" t="s">
        <v>13</v>
      </c>
      <c r="W17" s="67" t="s">
        <v>13</v>
      </c>
      <c r="X17" s="67">
        <f>'Standart Vario РРЦ'!X17*'скидки наценки'!$C$3*'скидки наценки'!$C$8</f>
        <v>11500</v>
      </c>
      <c r="Y17" s="67">
        <f>'Standart Vario РРЦ'!Y17*'скидки наценки'!$C$3*'скидки наценки'!$C$8</f>
        <v>15000</v>
      </c>
    </row>
    <row r="18" spans="1:25" s="91" customFormat="1" ht="44.1" customHeight="1" x14ac:dyDescent="0.25">
      <c r="A18" s="419"/>
      <c r="B18" s="412"/>
      <c r="C18" s="412"/>
      <c r="D18" s="411"/>
      <c r="E18" s="411"/>
      <c r="F18" s="65" t="s">
        <v>11</v>
      </c>
      <c r="G18" s="88" t="s">
        <v>13</v>
      </c>
      <c r="H18" s="88" t="s">
        <v>13</v>
      </c>
      <c r="I18" s="88">
        <f>'Standart Vario РРЦ'!I18*'скидки наценки'!$C$3*'скидки наценки'!$C$8</f>
        <v>19096.07</v>
      </c>
      <c r="J18" s="88" t="s">
        <v>13</v>
      </c>
      <c r="K18" s="88"/>
      <c r="L18" s="88"/>
      <c r="M18" s="88" t="s">
        <v>13</v>
      </c>
      <c r="N18" s="88" t="s">
        <v>13</v>
      </c>
      <c r="O18" s="88" t="s">
        <v>13</v>
      </c>
      <c r="P18" s="88" t="s">
        <v>13</v>
      </c>
      <c r="Q18" s="88" t="s">
        <v>13</v>
      </c>
      <c r="R18" s="88" t="s">
        <v>13</v>
      </c>
      <c r="S18" s="88" t="s">
        <v>13</v>
      </c>
      <c r="T18" s="88" t="s">
        <v>13</v>
      </c>
      <c r="U18" s="88" t="s">
        <v>13</v>
      </c>
      <c r="V18" s="88" t="s">
        <v>13</v>
      </c>
      <c r="W18" s="88" t="s">
        <v>13</v>
      </c>
      <c r="X18" s="88">
        <f>'Standart Vario РРЦ'!X18*'скидки наценки'!$C$3*'скидки наценки'!$C$8</f>
        <v>17550</v>
      </c>
      <c r="Y18" s="88">
        <f>'Standart Vario РРЦ'!Y18*'скидки наценки'!$C$3*'скидки наценки'!$C$8</f>
        <v>21050</v>
      </c>
    </row>
    <row r="19" spans="1:25" s="74" customFormat="1" ht="15" customHeight="1" x14ac:dyDescent="0.25">
      <c r="B19" s="73" t="s">
        <v>14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25" s="74" customFormat="1" ht="15" customHeight="1" x14ac:dyDescent="0.25">
      <c r="B20" s="58" t="s">
        <v>198</v>
      </c>
    </row>
    <row r="21" spans="1:25" s="74" customFormat="1" ht="15" customHeight="1" x14ac:dyDescent="0.25"/>
    <row r="22" spans="1:25" s="91" customFormat="1" ht="18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73" customFormat="1" ht="15" customHeight="1" x14ac:dyDescent="0.25">
      <c r="B23" s="71" t="s">
        <v>68</v>
      </c>
      <c r="G23" s="101"/>
      <c r="H23" s="101"/>
      <c r="I23" s="101"/>
      <c r="J23" s="101"/>
      <c r="K23" s="101"/>
      <c r="L23" s="102"/>
      <c r="M23" s="102"/>
      <c r="N23" s="102"/>
      <c r="O23" s="102"/>
      <c r="P23" s="102"/>
      <c r="Q23" s="102"/>
      <c r="R23" s="102"/>
    </row>
    <row r="24" spans="1:25" s="73" customFormat="1" ht="30" customHeight="1" x14ac:dyDescent="0.25">
      <c r="A24" s="457" t="s">
        <v>69</v>
      </c>
      <c r="B24" s="458"/>
      <c r="C24" s="458"/>
      <c r="D24" s="458"/>
      <c r="E24" s="458"/>
      <c r="F24" s="459"/>
      <c r="G24" s="98" t="str">
        <f>G7</f>
        <v>Сириус Classic ДГ</v>
      </c>
      <c r="H24" s="125"/>
      <c r="I24" s="125"/>
      <c r="J24" s="125"/>
      <c r="K24" s="125" t="str">
        <f t="shared" ref="K24:Y24" si="0">K7</f>
        <v>Vario ДГ / V 3(с двойным молдингом)</v>
      </c>
      <c r="L24" s="125" t="str">
        <f t="shared" si="0"/>
        <v>SkyDream14 ДО</v>
      </c>
      <c r="M24" s="125" t="str">
        <f t="shared" si="0"/>
        <v>Сириус Classic ДО</v>
      </c>
      <c r="N24" s="125" t="str">
        <f t="shared" si="0"/>
        <v>V8</v>
      </c>
      <c r="O24" s="125" t="str">
        <f t="shared" si="0"/>
        <v>V4</v>
      </c>
      <c r="P24" s="125" t="str">
        <f t="shared" si="0"/>
        <v>V6</v>
      </c>
      <c r="Q24" s="125" t="str">
        <f t="shared" si="0"/>
        <v>V7</v>
      </c>
      <c r="R24" s="125" t="str">
        <f t="shared" si="0"/>
        <v>V10</v>
      </c>
      <c r="S24" s="125" t="str">
        <f t="shared" si="0"/>
        <v>Сириус Форте ДГ</v>
      </c>
      <c r="T24" s="125" t="str">
        <f t="shared" si="0"/>
        <v>Сириус Форте ДО</v>
      </c>
      <c r="U24" s="125" t="str">
        <f t="shared" si="0"/>
        <v>Сириус Форте ДГО</v>
      </c>
      <c r="V24" s="125" t="str">
        <f t="shared" si="0"/>
        <v xml:space="preserve">Грация ДГ </v>
      </c>
      <c r="W24" s="233" t="str">
        <f t="shared" si="0"/>
        <v>Грация ДО</v>
      </c>
      <c r="X24" s="125" t="str">
        <f t="shared" si="0"/>
        <v>Rio Martino ДГ</v>
      </c>
      <c r="Y24" s="125" t="str">
        <f t="shared" si="0"/>
        <v>Rio MartinoДО</v>
      </c>
    </row>
    <row r="25" spans="1:25" s="94" customFormat="1" ht="15" customHeight="1" x14ac:dyDescent="0.25">
      <c r="A25" s="460" t="s">
        <v>77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</row>
    <row r="26" spans="1:25" s="104" customFormat="1" ht="30" customHeight="1" x14ac:dyDescent="0.25">
      <c r="A26" s="450" t="s">
        <v>78</v>
      </c>
      <c r="B26" s="450"/>
      <c r="C26" s="450"/>
      <c r="D26" s="461" t="s">
        <v>79</v>
      </c>
      <c r="E26" s="461" t="s">
        <v>80</v>
      </c>
      <c r="F26" s="461"/>
      <c r="G26" s="231" t="s">
        <v>13</v>
      </c>
      <c r="H26" s="231"/>
      <c r="I26" s="231"/>
      <c r="J26" s="231"/>
      <c r="K26" s="231" t="s">
        <v>13</v>
      </c>
      <c r="L26" s="231"/>
      <c r="M26" s="231" t="s">
        <v>13</v>
      </c>
      <c r="N26" s="189"/>
      <c r="O26" s="189"/>
      <c r="P26" s="189"/>
      <c r="Q26" s="189"/>
      <c r="R26" s="189"/>
      <c r="S26" s="231" t="s">
        <v>13</v>
      </c>
      <c r="T26" s="231" t="s">
        <v>13</v>
      </c>
      <c r="U26" s="231" t="s">
        <v>13</v>
      </c>
      <c r="V26" s="231" t="s">
        <v>13</v>
      </c>
      <c r="W26" s="231" t="s">
        <v>13</v>
      </c>
      <c r="X26" s="231" t="s">
        <v>13</v>
      </c>
      <c r="Y26" s="189"/>
    </row>
    <row r="27" spans="1:25" s="104" customFormat="1" ht="30" customHeight="1" x14ac:dyDescent="0.25">
      <c r="A27" s="450"/>
      <c r="B27" s="450"/>
      <c r="C27" s="450"/>
      <c r="D27" s="461"/>
      <c r="E27" s="461" t="s">
        <v>81</v>
      </c>
      <c r="F27" s="461"/>
      <c r="G27" s="231" t="s">
        <v>13</v>
      </c>
      <c r="H27" s="231"/>
      <c r="I27" s="231"/>
      <c r="J27" s="231"/>
      <c r="K27" s="231" t="s">
        <v>13</v>
      </c>
      <c r="L27" s="231" t="s">
        <v>13</v>
      </c>
      <c r="M27" s="231" t="s">
        <v>13</v>
      </c>
      <c r="N27" s="103">
        <f>'Standart Vario РРЦ'!N27*'скидки наценки'!$C$3*'скидки наценки'!$C$8</f>
        <v>450</v>
      </c>
      <c r="O27" s="103">
        <f>'Standart Vario РРЦ'!O27*'скидки наценки'!$C$3*'скидки наценки'!$C$8</f>
        <v>450</v>
      </c>
      <c r="P27" s="103">
        <f>'Standart Vario РРЦ'!P27*'скидки наценки'!$C$3*'скидки наценки'!$C$8</f>
        <v>450</v>
      </c>
      <c r="Q27" s="103">
        <f>'Standart Vario РРЦ'!Q27*'скидки наценки'!$C$3*'скидки наценки'!$C$8</f>
        <v>450</v>
      </c>
      <c r="R27" s="103">
        <f>'Standart Vario РРЦ'!R27*'скидки наценки'!$C$3*'скидки наценки'!$C$8</f>
        <v>500</v>
      </c>
      <c r="S27" s="231" t="s">
        <v>13</v>
      </c>
      <c r="T27" s="231" t="s">
        <v>13</v>
      </c>
      <c r="U27" s="231" t="s">
        <v>13</v>
      </c>
      <c r="V27" s="231" t="s">
        <v>13</v>
      </c>
      <c r="W27" s="231" t="s">
        <v>13</v>
      </c>
      <c r="X27" s="231" t="s">
        <v>13</v>
      </c>
      <c r="Y27" s="103">
        <f>'Standart Vario РРЦ'!Y27*'скидки наценки'!$C$3*'скидки наценки'!$C$8</f>
        <v>500</v>
      </c>
    </row>
    <row r="28" spans="1:25" s="104" customFormat="1" ht="30" customHeight="1" x14ac:dyDescent="0.25">
      <c r="A28" s="450"/>
      <c r="B28" s="450"/>
      <c r="C28" s="450"/>
      <c r="D28" s="450" t="s">
        <v>82</v>
      </c>
      <c r="E28" s="462" t="s">
        <v>83</v>
      </c>
      <c r="F28" s="462"/>
      <c r="G28" s="232" t="s">
        <v>13</v>
      </c>
      <c r="H28" s="232"/>
      <c r="I28" s="232"/>
      <c r="J28" s="232"/>
      <c r="K28" s="232" t="s">
        <v>13</v>
      </c>
      <c r="L28" s="232" t="s">
        <v>13</v>
      </c>
      <c r="M28" s="187"/>
      <c r="N28" s="232" t="s">
        <v>13</v>
      </c>
      <c r="O28" s="232" t="s">
        <v>13</v>
      </c>
      <c r="P28" s="232" t="s">
        <v>13</v>
      </c>
      <c r="Q28" s="232" t="s">
        <v>13</v>
      </c>
      <c r="R28" s="232" t="s">
        <v>13</v>
      </c>
      <c r="S28" s="232" t="s">
        <v>13</v>
      </c>
      <c r="T28" s="187"/>
      <c r="U28" s="187"/>
      <c r="V28" s="232" t="s">
        <v>13</v>
      </c>
      <c r="W28" s="187"/>
      <c r="X28" s="232" t="s">
        <v>13</v>
      </c>
      <c r="Y28" s="232" t="s">
        <v>13</v>
      </c>
    </row>
    <row r="29" spans="1:25" s="104" customFormat="1" ht="30" customHeight="1" x14ac:dyDescent="0.25">
      <c r="A29" s="450"/>
      <c r="B29" s="450"/>
      <c r="C29" s="450"/>
      <c r="D29" s="450"/>
      <c r="E29" s="462" t="s">
        <v>84</v>
      </c>
      <c r="F29" s="462"/>
      <c r="G29" s="232" t="s">
        <v>13</v>
      </c>
      <c r="H29" s="232"/>
      <c r="I29" s="232"/>
      <c r="J29" s="232"/>
      <c r="K29" s="232" t="s">
        <v>13</v>
      </c>
      <c r="L29" s="232" t="s">
        <v>13</v>
      </c>
      <c r="M29" s="232">
        <f>'Standart Vario РРЦ'!M29*'скидки наценки'!$C$3*'скидки наценки'!$C$8</f>
        <v>1100</v>
      </c>
      <c r="N29" s="232" t="s">
        <v>13</v>
      </c>
      <c r="O29" s="232" t="s">
        <v>13</v>
      </c>
      <c r="P29" s="232" t="s">
        <v>13</v>
      </c>
      <c r="Q29" s="232" t="s">
        <v>13</v>
      </c>
      <c r="R29" s="232" t="s">
        <v>13</v>
      </c>
      <c r="S29" s="232" t="s">
        <v>13</v>
      </c>
      <c r="T29" s="232">
        <f>'Standart Vario РРЦ'!T29*'скидки наценки'!$C$3*'скидки наценки'!$C$8</f>
        <v>1100</v>
      </c>
      <c r="U29" s="105">
        <f>'Standart Vario РРЦ'!U29*'скидки наценки'!$C$3*'скидки наценки'!$C$8</f>
        <v>950</v>
      </c>
      <c r="V29" s="232" t="s">
        <v>13</v>
      </c>
      <c r="W29" s="105">
        <f>'Standart Vario РРЦ'!W29*'скидки наценки'!$C$3*'скидки наценки'!$C$8</f>
        <v>950</v>
      </c>
      <c r="X29" s="232" t="s">
        <v>13</v>
      </c>
      <c r="Y29" s="232" t="s">
        <v>13</v>
      </c>
    </row>
    <row r="30" spans="1:25" s="104" customFormat="1" ht="30" customHeight="1" x14ac:dyDescent="0.25">
      <c r="A30" s="450"/>
      <c r="B30" s="450"/>
      <c r="C30" s="450"/>
      <c r="D30" s="450"/>
      <c r="E30" s="462" t="s">
        <v>85</v>
      </c>
      <c r="F30" s="462"/>
      <c r="G30" s="232" t="s">
        <v>13</v>
      </c>
      <c r="H30" s="232"/>
      <c r="I30" s="232"/>
      <c r="J30" s="232"/>
      <c r="K30" s="232" t="s">
        <v>13</v>
      </c>
      <c r="L30" s="232" t="s">
        <v>13</v>
      </c>
      <c r="M30" s="232">
        <f>'Standart Vario РРЦ'!M30*'скидки наценки'!$C$3*'скидки наценки'!$C$8</f>
        <v>1650</v>
      </c>
      <c r="N30" s="232" t="s">
        <v>13</v>
      </c>
      <c r="O30" s="232" t="s">
        <v>13</v>
      </c>
      <c r="P30" s="232" t="s">
        <v>13</v>
      </c>
      <c r="Q30" s="232" t="s">
        <v>13</v>
      </c>
      <c r="R30" s="232" t="s">
        <v>13</v>
      </c>
      <c r="S30" s="232" t="s">
        <v>13</v>
      </c>
      <c r="T30" s="232">
        <f>'Standart Vario РРЦ'!T30*'скидки наценки'!$C$3*'скидки наценки'!$C$8</f>
        <v>1650</v>
      </c>
      <c r="U30" s="105">
        <f>'Standart Vario РРЦ'!U30*'скидки наценки'!$C$3*'скидки наценки'!$C$8</f>
        <v>1450</v>
      </c>
      <c r="V30" s="232" t="s">
        <v>13</v>
      </c>
      <c r="W30" s="105">
        <f>'Standart Vario РРЦ'!W30*'скидки наценки'!$C$3*'скидки наценки'!$C$8</f>
        <v>1450</v>
      </c>
      <c r="X30" s="232" t="s">
        <v>13</v>
      </c>
      <c r="Y30" s="232" t="s">
        <v>13</v>
      </c>
    </row>
    <row r="31" spans="1:25" s="104" customFormat="1" ht="30" customHeight="1" x14ac:dyDescent="0.25">
      <c r="A31" s="447" t="s">
        <v>177</v>
      </c>
      <c r="B31" s="448"/>
      <c r="C31" s="448"/>
      <c r="D31" s="449"/>
      <c r="E31" s="450" t="s">
        <v>176</v>
      </c>
      <c r="F31" s="450"/>
      <c r="G31" s="232" t="s">
        <v>13</v>
      </c>
      <c r="H31" s="232"/>
      <c r="I31" s="232"/>
      <c r="J31" s="232"/>
      <c r="K31" s="232" t="s">
        <v>13</v>
      </c>
      <c r="L31" s="187"/>
      <c r="M31" s="105" t="s">
        <v>13</v>
      </c>
      <c r="N31" s="232" t="s">
        <v>13</v>
      </c>
      <c r="O31" s="232" t="s">
        <v>13</v>
      </c>
      <c r="P31" s="232" t="s">
        <v>13</v>
      </c>
      <c r="Q31" s="232" t="s">
        <v>13</v>
      </c>
      <c r="R31" s="232" t="s">
        <v>13</v>
      </c>
      <c r="S31" s="232" t="s">
        <v>13</v>
      </c>
      <c r="T31" s="232" t="s">
        <v>13</v>
      </c>
      <c r="U31" s="232" t="s">
        <v>13</v>
      </c>
      <c r="V31" s="232" t="s">
        <v>13</v>
      </c>
      <c r="W31" s="187"/>
      <c r="X31" s="232" t="s">
        <v>13</v>
      </c>
      <c r="Y31" s="232" t="s">
        <v>13</v>
      </c>
    </row>
    <row r="32" spans="1:25" s="104" customFormat="1" ht="30" customHeight="1" x14ac:dyDescent="0.25">
      <c r="A32" s="451" t="s">
        <v>86</v>
      </c>
      <c r="B32" s="452"/>
      <c r="C32" s="452"/>
      <c r="D32" s="452"/>
      <c r="E32" s="452"/>
      <c r="F32" s="453"/>
      <c r="G32" s="231" t="s">
        <v>13</v>
      </c>
      <c r="H32" s="231"/>
      <c r="I32" s="231"/>
      <c r="J32" s="231"/>
      <c r="K32" s="231" t="s">
        <v>13</v>
      </c>
      <c r="L32" s="231" t="s">
        <v>13</v>
      </c>
      <c r="M32" s="103" t="s">
        <v>13</v>
      </c>
      <c r="N32" s="231" t="s">
        <v>13</v>
      </c>
      <c r="O32" s="231" t="s">
        <v>13</v>
      </c>
      <c r="P32" s="231" t="s">
        <v>13</v>
      </c>
      <c r="Q32" s="231" t="s">
        <v>13</v>
      </c>
      <c r="R32" s="231" t="s">
        <v>13</v>
      </c>
      <c r="S32" s="231" t="s">
        <v>13</v>
      </c>
      <c r="T32" s="231" t="s">
        <v>13</v>
      </c>
      <c r="U32" s="231" t="s">
        <v>13</v>
      </c>
      <c r="V32" s="231" t="s">
        <v>13</v>
      </c>
      <c r="W32" s="189"/>
      <c r="X32" s="231" t="s">
        <v>13</v>
      </c>
      <c r="Y32" s="231" t="s">
        <v>13</v>
      </c>
    </row>
    <row r="33" spans="1:25" s="104" customFormat="1" ht="30" customHeight="1" x14ac:dyDescent="0.25">
      <c r="A33" s="454" t="s">
        <v>87</v>
      </c>
      <c r="B33" s="455"/>
      <c r="C33" s="455"/>
      <c r="D33" s="455"/>
      <c r="E33" s="455"/>
      <c r="F33" s="456"/>
      <c r="G33" s="232" t="s">
        <v>13</v>
      </c>
      <c r="H33" s="232"/>
      <c r="I33" s="232"/>
      <c r="J33" s="232"/>
      <c r="K33" s="232" t="s">
        <v>13</v>
      </c>
      <c r="L33" s="232" t="s">
        <v>13</v>
      </c>
      <c r="M33" s="105" t="s">
        <v>13</v>
      </c>
      <c r="N33" s="232" t="s">
        <v>13</v>
      </c>
      <c r="O33" s="232" t="s">
        <v>13</v>
      </c>
      <c r="P33" s="232" t="s">
        <v>13</v>
      </c>
      <c r="Q33" s="232" t="s">
        <v>13</v>
      </c>
      <c r="R33" s="232" t="s">
        <v>13</v>
      </c>
      <c r="S33" s="232" t="s">
        <v>13</v>
      </c>
      <c r="T33" s="232" t="s">
        <v>13</v>
      </c>
      <c r="U33" s="232" t="s">
        <v>13</v>
      </c>
      <c r="V33" s="232" t="s">
        <v>13</v>
      </c>
      <c r="W33" s="187"/>
      <c r="X33" s="232" t="s">
        <v>13</v>
      </c>
      <c r="Y33" s="232" t="s">
        <v>13</v>
      </c>
    </row>
    <row r="34" spans="1:25" s="94" customFormat="1" ht="15" customHeight="1" x14ac:dyDescent="0.25">
      <c r="A34" s="385" t="s">
        <v>88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</row>
    <row r="35" spans="1:25" s="104" customFormat="1" ht="39.950000000000003" customHeight="1" x14ac:dyDescent="0.25">
      <c r="A35" s="373" t="s">
        <v>89</v>
      </c>
      <c r="B35" s="374"/>
      <c r="C35" s="387"/>
      <c r="D35" s="378" t="s">
        <v>90</v>
      </c>
      <c r="E35" s="378"/>
      <c r="F35" s="379"/>
      <c r="G35" s="105" t="s">
        <v>13</v>
      </c>
      <c r="H35" s="105"/>
      <c r="I35" s="105"/>
      <c r="J35" s="105"/>
      <c r="K35" s="105" t="s">
        <v>13</v>
      </c>
      <c r="L35" s="219">
        <v>2150</v>
      </c>
      <c r="M35" s="219">
        <v>2150</v>
      </c>
      <c r="N35" s="105" t="s">
        <v>13</v>
      </c>
      <c r="O35" s="105" t="s">
        <v>13</v>
      </c>
      <c r="P35" s="105" t="s">
        <v>13</v>
      </c>
      <c r="Q35" s="105" t="s">
        <v>13</v>
      </c>
      <c r="R35" s="105" t="s">
        <v>13</v>
      </c>
      <c r="S35" s="105" t="s">
        <v>13</v>
      </c>
      <c r="T35" s="219">
        <v>2150</v>
      </c>
      <c r="U35" s="105" t="s">
        <v>13</v>
      </c>
      <c r="V35" s="105" t="s">
        <v>13</v>
      </c>
      <c r="W35" s="105" t="s">
        <v>13</v>
      </c>
      <c r="X35" s="105" t="s">
        <v>13</v>
      </c>
      <c r="Y35" s="105" t="s">
        <v>13</v>
      </c>
    </row>
    <row r="36" spans="1:25" s="104" customFormat="1" ht="39.950000000000003" customHeight="1" x14ac:dyDescent="0.25">
      <c r="A36" s="388"/>
      <c r="B36" s="389"/>
      <c r="C36" s="390"/>
      <c r="D36" s="383" t="s">
        <v>91</v>
      </c>
      <c r="E36" s="383"/>
      <c r="F36" s="384"/>
      <c r="G36" s="103" t="s">
        <v>13</v>
      </c>
      <c r="H36" s="103"/>
      <c r="I36" s="103"/>
      <c r="J36" s="103"/>
      <c r="K36" s="103" t="s">
        <v>13</v>
      </c>
      <c r="L36" s="220">
        <v>4500</v>
      </c>
      <c r="M36" s="220">
        <v>4500</v>
      </c>
      <c r="N36" s="103" t="s">
        <v>13</v>
      </c>
      <c r="O36" s="103" t="s">
        <v>13</v>
      </c>
      <c r="P36" s="103" t="s">
        <v>13</v>
      </c>
      <c r="Q36" s="103" t="s">
        <v>13</v>
      </c>
      <c r="R36" s="103" t="s">
        <v>13</v>
      </c>
      <c r="S36" s="103" t="s">
        <v>13</v>
      </c>
      <c r="T36" s="220">
        <v>4500</v>
      </c>
      <c r="U36" s="103" t="s">
        <v>13</v>
      </c>
      <c r="V36" s="103" t="s">
        <v>13</v>
      </c>
      <c r="W36" s="103" t="s">
        <v>13</v>
      </c>
      <c r="X36" s="103" t="s">
        <v>13</v>
      </c>
      <c r="Y36" s="103" t="s">
        <v>13</v>
      </c>
    </row>
    <row r="37" spans="1:25" s="104" customFormat="1" ht="39.950000000000003" customHeight="1" x14ac:dyDescent="0.25">
      <c r="A37" s="375"/>
      <c r="B37" s="376"/>
      <c r="C37" s="391"/>
      <c r="D37" s="378" t="s">
        <v>92</v>
      </c>
      <c r="E37" s="378"/>
      <c r="F37" s="379"/>
      <c r="G37" s="105" t="s">
        <v>13</v>
      </c>
      <c r="H37" s="105"/>
      <c r="I37" s="105"/>
      <c r="J37" s="105"/>
      <c r="K37" s="105" t="s">
        <v>13</v>
      </c>
      <c r="L37" s="219">
        <v>5000</v>
      </c>
      <c r="M37" s="219">
        <v>5000</v>
      </c>
      <c r="N37" s="105" t="s">
        <v>13</v>
      </c>
      <c r="O37" s="105" t="s">
        <v>13</v>
      </c>
      <c r="P37" s="105" t="s">
        <v>13</v>
      </c>
      <c r="Q37" s="105" t="s">
        <v>13</v>
      </c>
      <c r="R37" s="105" t="s">
        <v>13</v>
      </c>
      <c r="S37" s="105" t="s">
        <v>13</v>
      </c>
      <c r="T37" s="219">
        <v>5000</v>
      </c>
      <c r="U37" s="105" t="s">
        <v>13</v>
      </c>
      <c r="V37" s="105" t="s">
        <v>13</v>
      </c>
      <c r="W37" s="105" t="s">
        <v>13</v>
      </c>
      <c r="X37" s="105" t="s">
        <v>13</v>
      </c>
      <c r="Y37" s="105" t="s">
        <v>13</v>
      </c>
    </row>
    <row r="38" spans="1:25" ht="30" customHeight="1" x14ac:dyDescent="0.25">
      <c r="A38" s="73"/>
      <c r="B38" s="73"/>
      <c r="C38" s="73"/>
      <c r="D38" s="73"/>
      <c r="E38" s="73"/>
      <c r="F38" s="73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</row>
    <row r="39" spans="1:25" ht="15" hidden="1" customHeight="1" x14ac:dyDescent="0.25">
      <c r="A39" s="73"/>
      <c r="B39" s="71" t="s">
        <v>15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25" ht="30" hidden="1" customHeight="1" x14ac:dyDescent="0.25">
      <c r="A40" s="433" t="s">
        <v>16</v>
      </c>
      <c r="B40" s="435"/>
      <c r="C40" s="433" t="s">
        <v>17</v>
      </c>
      <c r="D40" s="434"/>
      <c r="E40" s="435"/>
      <c r="F40" s="108" t="s">
        <v>18</v>
      </c>
      <c r="G40" s="98" t="str">
        <f>G7</f>
        <v>Сириус Classic ДГ</v>
      </c>
      <c r="H40" s="125"/>
      <c r="I40" s="125"/>
      <c r="J40" s="125"/>
      <c r="K40" s="125" t="str">
        <f t="shared" ref="K40:Y40" si="1">K7</f>
        <v>Vario ДГ / V 3(с двойным молдингом)</v>
      </c>
      <c r="L40" s="125" t="str">
        <f t="shared" si="1"/>
        <v>SkyDream14 ДО</v>
      </c>
      <c r="M40" s="125" t="str">
        <f t="shared" si="1"/>
        <v>Сириус Classic ДО</v>
      </c>
      <c r="N40" s="125" t="str">
        <f t="shared" si="1"/>
        <v>V8</v>
      </c>
      <c r="O40" s="125" t="str">
        <f t="shared" si="1"/>
        <v>V4</v>
      </c>
      <c r="P40" s="125" t="str">
        <f t="shared" si="1"/>
        <v>V6</v>
      </c>
      <c r="Q40" s="125" t="str">
        <f t="shared" si="1"/>
        <v>V7</v>
      </c>
      <c r="R40" s="125" t="str">
        <f t="shared" si="1"/>
        <v>V10</v>
      </c>
      <c r="S40" s="125" t="str">
        <f t="shared" si="1"/>
        <v>Сириус Форте ДГ</v>
      </c>
      <c r="T40" s="125" t="str">
        <f t="shared" si="1"/>
        <v>Сириус Форте ДО</v>
      </c>
      <c r="U40" s="125" t="str">
        <f t="shared" si="1"/>
        <v>Сириус Форте ДГО</v>
      </c>
      <c r="V40" s="125" t="str">
        <f t="shared" si="1"/>
        <v xml:space="preserve">Грация ДГ </v>
      </c>
      <c r="W40" s="125" t="str">
        <f t="shared" si="1"/>
        <v>Грация ДО</v>
      </c>
      <c r="X40" s="125" t="str">
        <f t="shared" si="1"/>
        <v>Rio Martino ДГ</v>
      </c>
      <c r="Y40" s="125" t="str">
        <f t="shared" si="1"/>
        <v>Rio MartinoДО</v>
      </c>
    </row>
    <row r="41" spans="1:25" ht="39.950000000000003" hidden="1" customHeight="1" x14ac:dyDescent="0.25">
      <c r="A41" s="373" t="s">
        <v>19</v>
      </c>
      <c r="B41" s="374"/>
      <c r="C41" s="377" t="s">
        <v>93</v>
      </c>
      <c r="D41" s="378"/>
      <c r="E41" s="379"/>
      <c r="F41" s="109">
        <v>2550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39.950000000000003" hidden="1" customHeight="1" x14ac:dyDescent="0.25">
      <c r="A42" s="375"/>
      <c r="B42" s="376"/>
      <c r="C42" s="377" t="s">
        <v>94</v>
      </c>
      <c r="D42" s="378"/>
      <c r="E42" s="379"/>
      <c r="F42" s="109">
        <v>4950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s="91" customFormat="1" ht="15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25" ht="18.75" customHeight="1" x14ac:dyDescent="0.25">
      <c r="A44" s="70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10"/>
      <c r="M44" s="110"/>
      <c r="N44" s="110"/>
      <c r="O44" s="110"/>
      <c r="P44" s="110"/>
      <c r="Q44" s="110"/>
      <c r="R44" s="110"/>
    </row>
    <row r="45" spans="1:25" ht="18.75" customHeight="1" x14ac:dyDescent="0.25">
      <c r="A45" s="70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10"/>
      <c r="M45" s="110"/>
      <c r="N45" s="110"/>
      <c r="O45" s="110"/>
      <c r="P45" s="110"/>
      <c r="Q45" s="110"/>
      <c r="R45" s="110"/>
    </row>
    <row r="46" spans="1:25" x14ac:dyDescent="0.25">
      <c r="B46" s="73"/>
      <c r="F46" s="58"/>
    </row>
    <row r="47" spans="1:25" x14ac:dyDescent="0.25">
      <c r="B47" s="58" t="s">
        <v>71</v>
      </c>
    </row>
    <row r="49" ht="17.25" customHeight="1" x14ac:dyDescent="0.25"/>
    <row r="50" ht="17.25" customHeight="1" x14ac:dyDescent="0.25"/>
    <row r="54" ht="32.25" customHeight="1" x14ac:dyDescent="0.25"/>
    <row r="60" ht="15" customHeight="1" x14ac:dyDescent="0.25"/>
  </sheetData>
  <mergeCells count="54">
    <mergeCell ref="A41:B42"/>
    <mergeCell ref="C41:E41"/>
    <mergeCell ref="C42:E42"/>
    <mergeCell ref="A40:B40"/>
    <mergeCell ref="C40:E40"/>
    <mergeCell ref="A35:C37"/>
    <mergeCell ref="D35:F35"/>
    <mergeCell ref="D36:F36"/>
    <mergeCell ref="D37:F37"/>
    <mergeCell ref="A34:Y34"/>
    <mergeCell ref="B13:C14"/>
    <mergeCell ref="D13:D14"/>
    <mergeCell ref="A31:D31"/>
    <mergeCell ref="E31:F31"/>
    <mergeCell ref="A32:F32"/>
    <mergeCell ref="A33:F33"/>
    <mergeCell ref="A24:F24"/>
    <mergeCell ref="A26:C30"/>
    <mergeCell ref="D26:D27"/>
    <mergeCell ref="E26:F26"/>
    <mergeCell ref="E27:F27"/>
    <mergeCell ref="D28:D30"/>
    <mergeCell ref="E28:F28"/>
    <mergeCell ref="E29:F29"/>
    <mergeCell ref="E30:F30"/>
    <mergeCell ref="A25:Y25"/>
    <mergeCell ref="A17:A18"/>
    <mergeCell ref="D17:D18"/>
    <mergeCell ref="E17:E18"/>
    <mergeCell ref="A11:A16"/>
    <mergeCell ref="B11:C12"/>
    <mergeCell ref="B17:C18"/>
    <mergeCell ref="E11:E12"/>
    <mergeCell ref="E13:E14"/>
    <mergeCell ref="D11:D12"/>
    <mergeCell ref="B15:C16"/>
    <mergeCell ref="D15:D16"/>
    <mergeCell ref="E15:E16"/>
    <mergeCell ref="B5:D5"/>
    <mergeCell ref="A7:C8"/>
    <mergeCell ref="D7:D8"/>
    <mergeCell ref="E7:E8"/>
    <mergeCell ref="F7:F8"/>
    <mergeCell ref="A9:A10"/>
    <mergeCell ref="D9:D10"/>
    <mergeCell ref="E9:E10"/>
    <mergeCell ref="B9:C9"/>
    <mergeCell ref="B10:C10"/>
    <mergeCell ref="G7:G8"/>
    <mergeCell ref="N8:R8"/>
    <mergeCell ref="S7:S8"/>
    <mergeCell ref="V7:V8"/>
    <mergeCell ref="X7:X8"/>
    <mergeCell ref="H7:H8"/>
  </mergeCells>
  <pageMargins left="0.23622047244094491" right="0.23622047244094491" top="0.59055118110236227" bottom="0.31496062992125984" header="0.59055118110236227" footer="0.31496062992125984"/>
  <pageSetup paperSize="9" scale="48" firstPageNumber="6" orientation="landscape" useFirstPageNumber="1" r:id="rId1"/>
  <headerFooter>
    <oddHeader>&amp;L&amp;G&amp;R&amp;14ПРАЙС-ЛИСТ от 31.07.2020&amp;11
&amp;"-,полужирный курсив"на коллекцию STANDART&amp;"-,обычный"
розничная цена в рублях РФ (без НДС)</oddHeader>
    <oddFooter>&amp;L7&amp;R&amp;G</oddFooter>
  </headerFooter>
  <rowBreaks count="1" manualBreakCount="1">
    <brk id="22" max="24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topLeftCell="A4" zoomScale="70" zoomScaleNormal="90" zoomScaleSheetLayoutView="70" zoomScalePageLayoutView="90" workbookViewId="0">
      <selection activeCell="M16" sqref="M16"/>
    </sheetView>
  </sheetViews>
  <sheetFormatPr defaultColWidth="8.85546875" defaultRowHeight="15" x14ac:dyDescent="0.25"/>
  <cols>
    <col min="1" max="1" width="3.28515625" style="128" customWidth="1"/>
    <col min="2" max="2" width="30.7109375" style="128" customWidth="1"/>
    <col min="3" max="4" width="11.7109375" style="128" customWidth="1"/>
    <col min="5" max="5" width="10.7109375" style="164" customWidth="1"/>
    <col min="6" max="13" width="19" style="128" customWidth="1"/>
    <col min="14" max="14" width="13.5703125" style="128" customWidth="1"/>
    <col min="15" max="16384" width="8.85546875" style="128"/>
  </cols>
  <sheetData>
    <row r="1" spans="1:14" ht="18" customHeight="1" x14ac:dyDescent="0.3">
      <c r="A1" s="196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x14ac:dyDescent="0.3">
      <c r="A2" s="196"/>
      <c r="B2" s="2"/>
      <c r="C2" s="2"/>
      <c r="D2" s="2"/>
      <c r="E2" s="3"/>
      <c r="F2" s="167"/>
      <c r="G2" s="167"/>
      <c r="H2" s="167"/>
      <c r="I2" s="167"/>
      <c r="J2" s="167"/>
      <c r="K2" s="167"/>
      <c r="L2" s="2"/>
      <c r="M2" s="2"/>
      <c r="N2" s="2"/>
    </row>
    <row r="3" spans="1:14" ht="18" customHeight="1" x14ac:dyDescent="0.25">
      <c r="A3" s="129"/>
      <c r="B3" s="196"/>
      <c r="C3" s="196"/>
      <c r="D3" s="196"/>
      <c r="E3" s="130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8" customHeight="1" x14ac:dyDescent="0.25">
      <c r="A4" s="129"/>
      <c r="B4" s="196"/>
      <c r="C4" s="196"/>
      <c r="D4" s="196"/>
      <c r="E4" s="294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90" customHeight="1" x14ac:dyDescent="0.25">
      <c r="A5" s="131"/>
      <c r="B5" s="539" t="s">
        <v>0</v>
      </c>
      <c r="C5" s="540"/>
      <c r="D5" s="540"/>
      <c r="E5" s="132"/>
      <c r="F5" s="296"/>
      <c r="G5" s="296"/>
      <c r="H5" s="296"/>
      <c r="I5" s="296"/>
      <c r="J5" s="296"/>
      <c r="K5" s="296"/>
      <c r="L5" s="296"/>
      <c r="M5" s="296"/>
      <c r="N5" s="296"/>
    </row>
    <row r="6" spans="1:14" x14ac:dyDescent="0.25">
      <c r="A6" s="196"/>
      <c r="B6" s="133" t="s">
        <v>1</v>
      </c>
      <c r="C6" s="196"/>
      <c r="D6" s="196"/>
      <c r="E6" s="130"/>
      <c r="F6" s="196"/>
      <c r="G6" s="196"/>
      <c r="H6" s="196"/>
      <c r="I6" s="134"/>
      <c r="J6" s="295"/>
      <c r="K6" s="196"/>
      <c r="L6" s="196"/>
      <c r="M6" s="196"/>
      <c r="N6" s="196"/>
    </row>
    <row r="7" spans="1:14" ht="27.75" customHeight="1" x14ac:dyDescent="0.25">
      <c r="A7" s="535" t="s">
        <v>2</v>
      </c>
      <c r="B7" s="536"/>
      <c r="C7" s="533" t="s">
        <v>3</v>
      </c>
      <c r="D7" s="533" t="s">
        <v>4</v>
      </c>
      <c r="E7" s="533" t="s">
        <v>110</v>
      </c>
      <c r="F7" s="135" t="s">
        <v>136</v>
      </c>
      <c r="G7" s="136" t="s">
        <v>139</v>
      </c>
      <c r="H7" s="135" t="s">
        <v>137</v>
      </c>
      <c r="I7" s="135" t="s">
        <v>138</v>
      </c>
      <c r="J7" s="135" t="s">
        <v>125</v>
      </c>
      <c r="K7" s="135" t="s">
        <v>126</v>
      </c>
    </row>
    <row r="8" spans="1:14" ht="22.5" customHeight="1" x14ac:dyDescent="0.25">
      <c r="A8" s="537"/>
      <c r="B8" s="538"/>
      <c r="C8" s="534"/>
      <c r="D8" s="534"/>
      <c r="E8" s="534"/>
      <c r="F8" s="541" t="s">
        <v>111</v>
      </c>
      <c r="G8" s="541"/>
      <c r="H8" s="541"/>
      <c r="I8" s="541"/>
      <c r="J8" s="541"/>
      <c r="K8" s="541"/>
    </row>
    <row r="9" spans="1:14" s="196" customFormat="1" ht="39.950000000000003" customHeight="1" x14ac:dyDescent="0.25">
      <c r="A9" s="529" t="s">
        <v>112</v>
      </c>
      <c r="B9" s="531" t="s">
        <v>74</v>
      </c>
      <c r="C9" s="525" t="s">
        <v>8</v>
      </c>
      <c r="D9" s="525" t="s">
        <v>9</v>
      </c>
      <c r="E9" s="137" t="s">
        <v>10</v>
      </c>
      <c r="F9" s="202">
        <v>11525</v>
      </c>
      <c r="G9" s="202">
        <v>11525</v>
      </c>
      <c r="H9" s="202">
        <v>13925</v>
      </c>
      <c r="I9" s="202">
        <v>13925</v>
      </c>
      <c r="J9" s="202">
        <v>17525</v>
      </c>
      <c r="K9" s="202">
        <v>17525</v>
      </c>
    </row>
    <row r="10" spans="1:14" s="196" customFormat="1" ht="39.950000000000003" customHeight="1" x14ac:dyDescent="0.25">
      <c r="A10" s="530"/>
      <c r="B10" s="532"/>
      <c r="C10" s="526"/>
      <c r="D10" s="526"/>
      <c r="E10" s="138" t="s">
        <v>11</v>
      </c>
      <c r="F10" s="203">
        <v>15200</v>
      </c>
      <c r="G10" s="203">
        <v>15200</v>
      </c>
      <c r="H10" s="203">
        <v>17500</v>
      </c>
      <c r="I10" s="203">
        <v>17500</v>
      </c>
      <c r="J10" s="203">
        <v>21200</v>
      </c>
      <c r="K10" s="203">
        <v>21200</v>
      </c>
      <c r="L10" s="264"/>
    </row>
    <row r="11" spans="1:14" s="250" customFormat="1" ht="39.950000000000003" customHeight="1" x14ac:dyDescent="0.25">
      <c r="A11" s="521" t="s">
        <v>65</v>
      </c>
      <c r="B11" s="547" t="s">
        <v>76</v>
      </c>
      <c r="C11" s="525" t="s">
        <v>8</v>
      </c>
      <c r="D11" s="525" t="s">
        <v>9</v>
      </c>
      <c r="E11" s="137" t="s">
        <v>10</v>
      </c>
      <c r="F11" s="202">
        <v>13825</v>
      </c>
      <c r="G11" s="202">
        <v>13825</v>
      </c>
      <c r="H11" s="202">
        <v>15925</v>
      </c>
      <c r="I11" s="202">
        <v>15925</v>
      </c>
      <c r="J11" s="252" t="s">
        <v>13</v>
      </c>
      <c r="K11" s="254" t="s">
        <v>13</v>
      </c>
      <c r="L11" s="206"/>
      <c r="M11" s="206"/>
      <c r="N11" s="206"/>
    </row>
    <row r="12" spans="1:14" s="250" customFormat="1" ht="39.950000000000003" customHeight="1" x14ac:dyDescent="0.25">
      <c r="A12" s="522"/>
      <c r="B12" s="548"/>
      <c r="C12" s="526"/>
      <c r="D12" s="526"/>
      <c r="E12" s="138" t="s">
        <v>11</v>
      </c>
      <c r="F12" s="203">
        <v>19600</v>
      </c>
      <c r="G12" s="203">
        <v>19600</v>
      </c>
      <c r="H12" s="203">
        <v>21700</v>
      </c>
      <c r="I12" s="203">
        <v>21700</v>
      </c>
      <c r="J12" s="253" t="s">
        <v>13</v>
      </c>
      <c r="K12" s="253" t="s">
        <v>13</v>
      </c>
      <c r="L12" s="143"/>
      <c r="M12" s="143"/>
      <c r="N12" s="143"/>
    </row>
    <row r="13" spans="1:14" s="144" customFormat="1" ht="39.950000000000003" customHeight="1" x14ac:dyDescent="0.25">
      <c r="A13" s="522"/>
      <c r="B13" s="527" t="s">
        <v>214</v>
      </c>
      <c r="C13" s="525" t="s">
        <v>8</v>
      </c>
      <c r="D13" s="525" t="s">
        <v>9</v>
      </c>
      <c r="E13" s="137" t="s">
        <v>10</v>
      </c>
      <c r="F13" s="202">
        <v>14500</v>
      </c>
      <c r="G13" s="202">
        <v>14500</v>
      </c>
      <c r="H13" s="202">
        <v>16500</v>
      </c>
      <c r="I13" s="202">
        <v>16500</v>
      </c>
      <c r="J13" s="254" t="s">
        <v>13</v>
      </c>
      <c r="K13" s="254" t="s">
        <v>13</v>
      </c>
      <c r="L13" s="206"/>
      <c r="M13" s="206"/>
      <c r="N13" s="206"/>
    </row>
    <row r="14" spans="1:14" s="144" customFormat="1" ht="39.950000000000003" customHeight="1" x14ac:dyDescent="0.25">
      <c r="A14" s="522"/>
      <c r="B14" s="528"/>
      <c r="C14" s="526"/>
      <c r="D14" s="526"/>
      <c r="E14" s="138" t="s">
        <v>11</v>
      </c>
      <c r="F14" s="203">
        <v>20600</v>
      </c>
      <c r="G14" s="203">
        <v>20600</v>
      </c>
      <c r="H14" s="203">
        <v>22600</v>
      </c>
      <c r="I14" s="203">
        <v>22600</v>
      </c>
      <c r="J14" s="253" t="s">
        <v>13</v>
      </c>
      <c r="K14" s="253" t="s">
        <v>13</v>
      </c>
      <c r="L14" s="143"/>
      <c r="M14" s="143"/>
      <c r="N14" s="143"/>
    </row>
    <row r="15" spans="1:14" s="250" customFormat="1" ht="39.950000000000003" customHeight="1" x14ac:dyDescent="0.25">
      <c r="A15" s="522"/>
      <c r="B15" s="515" t="s">
        <v>113</v>
      </c>
      <c r="C15" s="517" t="s">
        <v>8</v>
      </c>
      <c r="D15" s="517" t="s">
        <v>9</v>
      </c>
      <c r="E15" s="139" t="s">
        <v>10</v>
      </c>
      <c r="F15" s="204">
        <v>15525</v>
      </c>
      <c r="G15" s="204">
        <v>15525</v>
      </c>
      <c r="H15" s="204">
        <v>17525</v>
      </c>
      <c r="I15" s="142">
        <v>17525</v>
      </c>
      <c r="J15" s="259" t="s">
        <v>13</v>
      </c>
      <c r="K15" s="255" t="s">
        <v>13</v>
      </c>
      <c r="L15" s="206"/>
      <c r="M15" s="206"/>
      <c r="N15" s="206"/>
    </row>
    <row r="16" spans="1:14" s="250" customFormat="1" ht="39.950000000000003" customHeight="1" x14ac:dyDescent="0.25">
      <c r="A16" s="522"/>
      <c r="B16" s="516"/>
      <c r="C16" s="518"/>
      <c r="D16" s="518"/>
      <c r="E16" s="140" t="s">
        <v>11</v>
      </c>
      <c r="F16" s="205">
        <v>22400</v>
      </c>
      <c r="G16" s="205">
        <v>22400</v>
      </c>
      <c r="H16" s="205">
        <v>24400</v>
      </c>
      <c r="I16" s="205">
        <v>24400</v>
      </c>
      <c r="J16" s="256" t="s">
        <v>13</v>
      </c>
      <c r="K16" s="256" t="s">
        <v>13</v>
      </c>
      <c r="L16" s="143"/>
      <c r="M16" s="143"/>
      <c r="N16" s="143"/>
    </row>
    <row r="17" spans="1:14" s="196" customFormat="1" ht="39.950000000000003" customHeight="1" x14ac:dyDescent="0.25">
      <c r="A17" s="511" t="s">
        <v>6</v>
      </c>
      <c r="B17" s="519" t="s">
        <v>46</v>
      </c>
      <c r="C17" s="520" t="s">
        <v>8</v>
      </c>
      <c r="D17" s="520" t="s">
        <v>9</v>
      </c>
      <c r="E17" s="235" t="s">
        <v>10</v>
      </c>
      <c r="F17" s="236">
        <v>13350</v>
      </c>
      <c r="G17" s="236">
        <v>13350</v>
      </c>
      <c r="H17" s="236">
        <v>15350</v>
      </c>
      <c r="I17" s="236">
        <v>15350</v>
      </c>
      <c r="J17" s="257" t="s">
        <v>13</v>
      </c>
      <c r="K17" s="257" t="s">
        <v>13</v>
      </c>
      <c r="L17" s="206"/>
      <c r="M17" s="206"/>
      <c r="N17" s="206"/>
    </row>
    <row r="18" spans="1:14" s="196" customFormat="1" ht="39.950000000000003" customHeight="1" x14ac:dyDescent="0.25">
      <c r="A18" s="511"/>
      <c r="B18" s="519"/>
      <c r="C18" s="520"/>
      <c r="D18" s="520"/>
      <c r="E18" s="237" t="s">
        <v>11</v>
      </c>
      <c r="F18" s="238">
        <v>19400</v>
      </c>
      <c r="G18" s="238">
        <v>19400</v>
      </c>
      <c r="H18" s="238">
        <v>21400</v>
      </c>
      <c r="I18" s="238">
        <v>21400</v>
      </c>
      <c r="J18" s="258" t="s">
        <v>13</v>
      </c>
      <c r="K18" s="258" t="s">
        <v>13</v>
      </c>
    </row>
    <row r="19" spans="1:14" ht="15" customHeight="1" x14ac:dyDescent="0.25">
      <c r="B19" s="128" t="s">
        <v>14</v>
      </c>
      <c r="E19" s="128"/>
      <c r="F19" s="145"/>
    </row>
    <row r="20" spans="1:14" x14ac:dyDescent="0.25">
      <c r="B20" s="58" t="s">
        <v>198</v>
      </c>
      <c r="E20" s="128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1:14" ht="15.95" customHeight="1" x14ac:dyDescent="0.25">
      <c r="E21" s="128"/>
    </row>
    <row r="22" spans="1:14" s="147" customFormat="1" ht="15" customHeight="1" x14ac:dyDescent="0.25">
      <c r="B22" s="148" t="s">
        <v>68</v>
      </c>
      <c r="G22" s="150"/>
      <c r="H22" s="149"/>
      <c r="I22" s="149"/>
      <c r="J22" s="150"/>
      <c r="K22" s="150"/>
      <c r="L22" s="173"/>
      <c r="M22" s="173"/>
      <c r="N22" s="173"/>
    </row>
    <row r="23" spans="1:14" s="147" customFormat="1" ht="18" customHeight="1" x14ac:dyDescent="0.25">
      <c r="A23" s="512" t="s">
        <v>69</v>
      </c>
      <c r="B23" s="513"/>
      <c r="C23" s="513"/>
      <c r="D23" s="513"/>
      <c r="E23" s="514"/>
      <c r="F23" s="151" t="str">
        <f t="shared" ref="F23:K23" si="0">F7</f>
        <v>Футуро 3/F3</v>
      </c>
      <c r="G23" s="151" t="str">
        <f t="shared" si="0"/>
        <v>Вертикаль 9/F9</v>
      </c>
      <c r="H23" s="151" t="str">
        <f t="shared" si="0"/>
        <v>Футуро 2/ F2</v>
      </c>
      <c r="I23" s="151" t="str">
        <f t="shared" si="0"/>
        <v>Футуро 6/F6</v>
      </c>
      <c r="J23" s="151" t="str">
        <f t="shared" si="0"/>
        <v>F4</v>
      </c>
      <c r="K23" s="151" t="str">
        <f t="shared" si="0"/>
        <v>F7</v>
      </c>
      <c r="L23" s="174"/>
      <c r="M23" s="174"/>
      <c r="N23" s="174"/>
    </row>
    <row r="24" spans="1:14" s="152" customFormat="1" ht="14.1" customHeight="1" x14ac:dyDescent="0.25">
      <c r="A24" s="508" t="s">
        <v>77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175"/>
      <c r="M24" s="175"/>
      <c r="N24" s="175"/>
    </row>
    <row r="25" spans="1:14" s="153" customFormat="1" ht="18" customHeight="1" x14ac:dyDescent="0.25">
      <c r="A25" s="509" t="s">
        <v>180</v>
      </c>
      <c r="B25" s="509"/>
      <c r="C25" s="510" t="s">
        <v>111</v>
      </c>
      <c r="D25" s="510" t="s">
        <v>80</v>
      </c>
      <c r="E25" s="510"/>
      <c r="F25" s="168"/>
      <c r="G25" s="168"/>
      <c r="H25" s="168"/>
      <c r="I25" s="168"/>
      <c r="J25" s="168"/>
      <c r="K25" s="168"/>
      <c r="L25" s="176"/>
      <c r="M25" s="176"/>
      <c r="N25" s="176"/>
    </row>
    <row r="26" spans="1:14" s="153" customFormat="1" ht="18" customHeight="1" x14ac:dyDescent="0.25">
      <c r="A26" s="509"/>
      <c r="B26" s="509"/>
      <c r="C26" s="510"/>
      <c r="D26" s="510" t="s">
        <v>81</v>
      </c>
      <c r="E26" s="510"/>
      <c r="F26" s="263">
        <v>300</v>
      </c>
      <c r="G26" s="263">
        <v>550</v>
      </c>
      <c r="H26" s="263">
        <v>700</v>
      </c>
      <c r="I26" s="263">
        <v>700</v>
      </c>
      <c r="J26" s="263">
        <v>1000</v>
      </c>
      <c r="K26" s="263">
        <v>1100</v>
      </c>
      <c r="L26" s="176"/>
      <c r="M26" s="176"/>
      <c r="N26" s="176"/>
    </row>
    <row r="27" spans="1:14" s="152" customFormat="1" ht="14.1" customHeight="1" x14ac:dyDescent="0.25">
      <c r="A27" s="508" t="s">
        <v>181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177"/>
      <c r="M27" s="177"/>
      <c r="N27" s="177"/>
    </row>
    <row r="28" spans="1:14" s="153" customFormat="1" ht="35.1" customHeight="1" x14ac:dyDescent="0.25">
      <c r="A28" s="546" t="s">
        <v>70</v>
      </c>
      <c r="B28" s="546"/>
      <c r="C28" s="546"/>
      <c r="D28" s="546"/>
      <c r="E28" s="546"/>
      <c r="F28" s="169"/>
      <c r="G28" s="169"/>
      <c r="H28" s="169"/>
      <c r="I28" s="169"/>
      <c r="J28" s="169"/>
      <c r="K28" s="169"/>
      <c r="L28" s="178"/>
      <c r="M28" s="178"/>
      <c r="N28" s="178"/>
    </row>
    <row r="29" spans="1:14" s="152" customFormat="1" ht="24" hidden="1" customHeight="1" x14ac:dyDescent="0.25">
      <c r="A29" s="505" t="s">
        <v>114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177"/>
      <c r="M29" s="177"/>
      <c r="N29" s="177"/>
    </row>
    <row r="30" spans="1:14" s="154" customFormat="1" ht="18" hidden="1" customHeight="1" x14ac:dyDescent="0.25">
      <c r="A30" s="506" t="s">
        <v>115</v>
      </c>
      <c r="B30" s="506"/>
      <c r="C30" s="506"/>
      <c r="D30" s="506"/>
      <c r="E30" s="506"/>
      <c r="F30" s="170" t="s">
        <v>116</v>
      </c>
      <c r="G30" s="170" t="s">
        <v>13</v>
      </c>
      <c r="H30" s="170" t="s">
        <v>116</v>
      </c>
      <c r="I30" s="170" t="s">
        <v>116</v>
      </c>
      <c r="J30" s="170" t="s">
        <v>116</v>
      </c>
      <c r="K30" s="170" t="s">
        <v>116</v>
      </c>
      <c r="L30" s="179"/>
      <c r="M30" s="179"/>
      <c r="N30" s="179"/>
    </row>
    <row r="31" spans="1:14" s="154" customFormat="1" ht="18" hidden="1" customHeight="1" x14ac:dyDescent="0.25">
      <c r="A31" s="507" t="s">
        <v>117</v>
      </c>
      <c r="B31" s="507"/>
      <c r="C31" s="507"/>
      <c r="D31" s="507"/>
      <c r="E31" s="507"/>
      <c r="F31" s="171">
        <v>0.15</v>
      </c>
      <c r="G31" s="171">
        <v>0.15</v>
      </c>
      <c r="H31" s="171">
        <v>0.15</v>
      </c>
      <c r="I31" s="171">
        <v>0.15</v>
      </c>
      <c r="J31" s="171">
        <v>0.15</v>
      </c>
      <c r="K31" s="171">
        <v>0.15</v>
      </c>
      <c r="L31" s="180"/>
      <c r="M31" s="180"/>
      <c r="N31" s="180"/>
    </row>
    <row r="32" spans="1:14" s="154" customFormat="1" ht="18" hidden="1" customHeight="1" x14ac:dyDescent="0.25">
      <c r="A32" s="506" t="s">
        <v>118</v>
      </c>
      <c r="B32" s="506"/>
      <c r="C32" s="506"/>
      <c r="D32" s="506"/>
      <c r="E32" s="506"/>
      <c r="F32" s="172" t="s">
        <v>13</v>
      </c>
      <c r="G32" s="172" t="s">
        <v>116</v>
      </c>
      <c r="H32" s="172" t="s">
        <v>13</v>
      </c>
      <c r="I32" s="172" t="s">
        <v>13</v>
      </c>
      <c r="J32" s="172" t="s">
        <v>13</v>
      </c>
      <c r="K32" s="172" t="s">
        <v>13</v>
      </c>
      <c r="L32" s="180"/>
      <c r="M32" s="179"/>
      <c r="N32" s="179"/>
    </row>
    <row r="33" spans="1:14" s="152" customFormat="1" ht="14.1" customHeight="1" x14ac:dyDescent="0.25">
      <c r="A33" s="508" t="s">
        <v>182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177"/>
      <c r="M33" s="177"/>
      <c r="N33" s="177"/>
    </row>
    <row r="34" spans="1:14" s="154" customFormat="1" ht="18" customHeight="1" x14ac:dyDescent="0.25">
      <c r="A34" s="495" t="s">
        <v>119</v>
      </c>
      <c r="B34" s="496"/>
      <c r="C34" s="486" t="s">
        <v>120</v>
      </c>
      <c r="D34" s="487"/>
      <c r="E34" s="488"/>
      <c r="F34" s="245" t="s">
        <v>116</v>
      </c>
      <c r="G34" s="245" t="s">
        <v>116</v>
      </c>
      <c r="H34" s="245" t="s">
        <v>116</v>
      </c>
      <c r="I34" s="245" t="s">
        <v>116</v>
      </c>
      <c r="J34" s="245" t="s">
        <v>116</v>
      </c>
      <c r="K34" s="245" t="s">
        <v>116</v>
      </c>
      <c r="L34" s="179"/>
      <c r="M34" s="179"/>
      <c r="N34" s="179"/>
    </row>
    <row r="35" spans="1:14" s="154" customFormat="1" ht="18" customHeight="1" x14ac:dyDescent="0.25">
      <c r="A35" s="497"/>
      <c r="B35" s="498"/>
      <c r="C35" s="499" t="s">
        <v>121</v>
      </c>
      <c r="D35" s="500"/>
      <c r="E35" s="501"/>
      <c r="F35" s="246">
        <v>500</v>
      </c>
      <c r="G35" s="246">
        <v>500</v>
      </c>
      <c r="H35" s="246">
        <v>500</v>
      </c>
      <c r="I35" s="246">
        <v>500</v>
      </c>
      <c r="J35" s="246">
        <v>500</v>
      </c>
      <c r="K35" s="246">
        <v>500</v>
      </c>
      <c r="L35" s="176"/>
      <c r="M35" s="176"/>
      <c r="N35" s="176"/>
    </row>
    <row r="36" spans="1:14" s="154" customFormat="1" ht="18" customHeight="1" x14ac:dyDescent="0.25">
      <c r="A36" s="495" t="s">
        <v>122</v>
      </c>
      <c r="B36" s="496"/>
      <c r="C36" s="486" t="s">
        <v>120</v>
      </c>
      <c r="D36" s="487"/>
      <c r="E36" s="488"/>
      <c r="F36" s="247">
        <v>1500</v>
      </c>
      <c r="G36" s="247">
        <v>1500</v>
      </c>
      <c r="H36" s="247">
        <v>1500</v>
      </c>
      <c r="I36" s="247">
        <v>1500</v>
      </c>
      <c r="J36" s="247">
        <v>1500</v>
      </c>
      <c r="K36" s="247">
        <v>1500</v>
      </c>
      <c r="L36" s="176"/>
      <c r="M36" s="176"/>
      <c r="N36" s="176"/>
    </row>
    <row r="37" spans="1:14" s="154" customFormat="1" ht="18" customHeight="1" x14ac:dyDescent="0.25">
      <c r="A37" s="497"/>
      <c r="B37" s="498"/>
      <c r="C37" s="502" t="s">
        <v>121</v>
      </c>
      <c r="D37" s="503"/>
      <c r="E37" s="504"/>
      <c r="F37" s="247">
        <v>2000</v>
      </c>
      <c r="G37" s="247">
        <v>2000</v>
      </c>
      <c r="H37" s="247">
        <v>2000</v>
      </c>
      <c r="I37" s="247">
        <v>2000</v>
      </c>
      <c r="J37" s="247">
        <v>2000</v>
      </c>
      <c r="K37" s="247">
        <v>2000</v>
      </c>
      <c r="L37" s="176"/>
      <c r="M37" s="176"/>
      <c r="N37" s="176"/>
    </row>
    <row r="38" spans="1:14" s="250" customFormat="1" ht="14.1" hidden="1" customHeight="1" x14ac:dyDescent="0.25">
      <c r="A38" s="484" t="s">
        <v>123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249"/>
      <c r="M38" s="249"/>
      <c r="N38" s="249"/>
    </row>
    <row r="39" spans="1:14" s="250" customFormat="1" ht="18" hidden="1" customHeight="1" x14ac:dyDescent="0.25">
      <c r="A39" s="486" t="s">
        <v>124</v>
      </c>
      <c r="B39" s="487"/>
      <c r="C39" s="487"/>
      <c r="D39" s="487"/>
      <c r="E39" s="488"/>
      <c r="F39" s="248">
        <v>0.15</v>
      </c>
      <c r="G39" s="248">
        <v>0.15</v>
      </c>
      <c r="H39" s="248">
        <v>0.15</v>
      </c>
      <c r="I39" s="248">
        <v>0.15</v>
      </c>
      <c r="J39" s="248">
        <v>0.15</v>
      </c>
      <c r="K39" s="248">
        <v>0.15</v>
      </c>
      <c r="L39" s="251"/>
      <c r="M39" s="251"/>
      <c r="N39" s="251"/>
    </row>
    <row r="40" spans="1:14" ht="12" customHeight="1" x14ac:dyDescent="0.25">
      <c r="E40" s="128"/>
    </row>
    <row r="41" spans="1:14" ht="15" hidden="1" customHeight="1" x14ac:dyDescent="0.25">
      <c r="A41" s="134"/>
      <c r="B41" s="157" t="s">
        <v>15</v>
      </c>
      <c r="C41" s="134"/>
      <c r="D41" s="158"/>
      <c r="E41" s="128"/>
      <c r="G41" s="196"/>
      <c r="L41" s="196"/>
    </row>
    <row r="42" spans="1:14" ht="18" hidden="1" customHeight="1" x14ac:dyDescent="0.25">
      <c r="A42" s="489" t="s">
        <v>16</v>
      </c>
      <c r="B42" s="490"/>
      <c r="C42" s="491" t="s">
        <v>17</v>
      </c>
      <c r="D42" s="492"/>
      <c r="E42" s="299" t="s">
        <v>18</v>
      </c>
      <c r="F42" s="135" t="str">
        <f t="shared" ref="F42:K42" si="1">F7</f>
        <v>Футуро 3/F3</v>
      </c>
      <c r="G42" s="135" t="str">
        <f t="shared" si="1"/>
        <v>Вертикаль 9/F9</v>
      </c>
      <c r="H42" s="135" t="str">
        <f t="shared" si="1"/>
        <v>Футуро 2/ F2</v>
      </c>
      <c r="I42" s="135" t="str">
        <f t="shared" si="1"/>
        <v>Футуро 6/F6</v>
      </c>
      <c r="J42" s="135" t="str">
        <f t="shared" si="1"/>
        <v>F4</v>
      </c>
      <c r="K42" s="135" t="str">
        <f t="shared" si="1"/>
        <v>F7</v>
      </c>
      <c r="L42" s="165"/>
      <c r="M42" s="165"/>
      <c r="N42" s="165"/>
    </row>
    <row r="43" spans="1:14" ht="35.1" hidden="1" customHeight="1" x14ac:dyDescent="0.25">
      <c r="A43" s="476" t="s">
        <v>19</v>
      </c>
      <c r="B43" s="477"/>
      <c r="C43" s="483" t="s">
        <v>20</v>
      </c>
      <c r="D43" s="483"/>
      <c r="E43" s="260">
        <v>2550</v>
      </c>
      <c r="F43" s="155"/>
      <c r="G43" s="155"/>
      <c r="H43" s="155"/>
      <c r="I43" s="155"/>
      <c r="J43" s="156"/>
      <c r="K43" s="155"/>
      <c r="L43" s="166"/>
      <c r="M43" s="166"/>
      <c r="N43" s="166"/>
    </row>
    <row r="44" spans="1:14" ht="35.1" hidden="1" customHeight="1" x14ac:dyDescent="0.25">
      <c r="A44" s="493"/>
      <c r="B44" s="494"/>
      <c r="C44" s="483" t="s">
        <v>21</v>
      </c>
      <c r="D44" s="483"/>
      <c r="E44" s="260">
        <v>4950</v>
      </c>
      <c r="F44" s="155"/>
      <c r="G44" s="155"/>
      <c r="H44" s="155"/>
      <c r="I44" s="155"/>
      <c r="J44" s="156"/>
      <c r="K44" s="155"/>
      <c r="L44" s="166"/>
      <c r="M44" s="166"/>
      <c r="N44" s="166"/>
    </row>
    <row r="45" spans="1:14" ht="16.5" hidden="1" customHeight="1" x14ac:dyDescent="0.25">
      <c r="A45" s="468" t="s">
        <v>22</v>
      </c>
      <c r="B45" s="469"/>
      <c r="C45" s="472" t="s">
        <v>47</v>
      </c>
      <c r="D45" s="473"/>
      <c r="E45" s="159">
        <v>20800</v>
      </c>
      <c r="F45" s="160"/>
      <c r="G45" s="160"/>
      <c r="H45" s="160"/>
      <c r="I45" s="160"/>
      <c r="J45" s="161"/>
      <c r="K45" s="160"/>
      <c r="L45" s="166"/>
      <c r="M45" s="166"/>
      <c r="N45" s="166"/>
    </row>
    <row r="46" spans="1:14" ht="20.100000000000001" hidden="1" customHeight="1" x14ac:dyDescent="0.25">
      <c r="A46" s="474"/>
      <c r="B46" s="475"/>
      <c r="C46" s="472" t="s">
        <v>48</v>
      </c>
      <c r="D46" s="473"/>
      <c r="E46" s="159">
        <v>19150</v>
      </c>
      <c r="F46" s="160"/>
      <c r="G46" s="160"/>
      <c r="H46" s="160"/>
      <c r="I46" s="160"/>
      <c r="J46" s="161"/>
      <c r="K46" s="160"/>
      <c r="L46" s="166"/>
      <c r="M46" s="166"/>
      <c r="N46" s="166"/>
    </row>
    <row r="47" spans="1:14" ht="20.100000000000001" hidden="1" customHeight="1" x14ac:dyDescent="0.25">
      <c r="A47" s="470"/>
      <c r="B47" s="471"/>
      <c r="C47" s="472" t="s">
        <v>23</v>
      </c>
      <c r="D47" s="473"/>
      <c r="E47" s="159">
        <v>5100</v>
      </c>
      <c r="F47" s="160"/>
      <c r="G47" s="160"/>
      <c r="H47" s="160"/>
      <c r="I47" s="160"/>
      <c r="J47" s="161"/>
      <c r="K47" s="160"/>
      <c r="L47" s="166"/>
      <c r="M47" s="166"/>
      <c r="N47" s="166"/>
    </row>
    <row r="48" spans="1:14" ht="24.95" hidden="1" customHeight="1" x14ac:dyDescent="0.25">
      <c r="A48" s="476" t="s">
        <v>24</v>
      </c>
      <c r="B48" s="477"/>
      <c r="C48" s="481" t="s">
        <v>49</v>
      </c>
      <c r="D48" s="482"/>
      <c r="E48" s="142">
        <v>0</v>
      </c>
      <c r="F48" s="155"/>
      <c r="G48" s="155"/>
      <c r="H48" s="155"/>
      <c r="I48" s="155"/>
      <c r="J48" s="156"/>
      <c r="K48" s="155"/>
      <c r="L48" s="166"/>
      <c r="M48" s="166"/>
      <c r="N48" s="166"/>
    </row>
    <row r="49" spans="1:14" ht="24.95" hidden="1" customHeight="1" x14ac:dyDescent="0.25">
      <c r="A49" s="478"/>
      <c r="B49" s="478"/>
      <c r="C49" s="481" t="s">
        <v>50</v>
      </c>
      <c r="D49" s="482"/>
      <c r="E49" s="162">
        <v>0</v>
      </c>
      <c r="F49" s="155"/>
      <c r="G49" s="155"/>
      <c r="H49" s="155"/>
      <c r="I49" s="155"/>
      <c r="J49" s="156"/>
      <c r="K49" s="155"/>
      <c r="L49" s="166"/>
      <c r="M49" s="166"/>
      <c r="N49" s="166"/>
    </row>
    <row r="50" spans="1:14" ht="20.100000000000001" hidden="1" customHeight="1" x14ac:dyDescent="0.25">
      <c r="A50" s="479"/>
      <c r="B50" s="480"/>
      <c r="C50" s="483" t="s">
        <v>25</v>
      </c>
      <c r="D50" s="483"/>
      <c r="E50" s="163">
        <v>8200</v>
      </c>
      <c r="F50" s="155"/>
      <c r="G50" s="155"/>
      <c r="H50" s="155"/>
      <c r="I50" s="155"/>
      <c r="J50" s="156"/>
      <c r="K50" s="155"/>
      <c r="L50" s="166"/>
      <c r="M50" s="166"/>
      <c r="N50" s="166"/>
    </row>
    <row r="51" spans="1:14" ht="20.100000000000001" hidden="1" customHeight="1" x14ac:dyDescent="0.25">
      <c r="A51" s="468" t="s">
        <v>26</v>
      </c>
      <c r="B51" s="469"/>
      <c r="C51" s="472" t="s">
        <v>27</v>
      </c>
      <c r="D51" s="473"/>
      <c r="E51" s="159">
        <v>32300</v>
      </c>
      <c r="F51" s="160"/>
      <c r="G51" s="160"/>
      <c r="H51" s="160"/>
      <c r="I51" s="160"/>
      <c r="J51" s="161"/>
      <c r="K51" s="160"/>
      <c r="L51" s="166"/>
      <c r="M51" s="166"/>
      <c r="N51" s="166"/>
    </row>
    <row r="52" spans="1:14" ht="20.100000000000001" hidden="1" customHeight="1" x14ac:dyDescent="0.25">
      <c r="A52" s="470"/>
      <c r="B52" s="471"/>
      <c r="C52" s="472" t="s">
        <v>28</v>
      </c>
      <c r="D52" s="473"/>
      <c r="E52" s="159">
        <v>33900</v>
      </c>
      <c r="F52" s="160"/>
      <c r="G52" s="160"/>
      <c r="H52" s="160"/>
      <c r="I52" s="160"/>
      <c r="J52" s="161"/>
      <c r="K52" s="160"/>
      <c r="L52" s="166"/>
      <c r="M52" s="166"/>
      <c r="N52" s="166"/>
    </row>
    <row r="53" spans="1:14" ht="18" customHeight="1" x14ac:dyDescent="0.25"/>
    <row r="54" spans="1:14" ht="18" customHeight="1" x14ac:dyDescent="0.25"/>
    <row r="55" spans="1:14" ht="18" customHeight="1" x14ac:dyDescent="0.25"/>
    <row r="56" spans="1:14" ht="18" customHeight="1" x14ac:dyDescent="0.25"/>
    <row r="57" spans="1:14" ht="18" customHeight="1" x14ac:dyDescent="0.25"/>
    <row r="58" spans="1:14" ht="18" customHeight="1" x14ac:dyDescent="0.25"/>
    <row r="59" spans="1:14" ht="18" customHeight="1" x14ac:dyDescent="0.25"/>
    <row r="61" spans="1:14" ht="15" customHeight="1" x14ac:dyDescent="0.25"/>
  </sheetData>
  <mergeCells count="61">
    <mergeCell ref="B5:D5"/>
    <mergeCell ref="A7:B8"/>
    <mergeCell ref="C7:C8"/>
    <mergeCell ref="D7:D8"/>
    <mergeCell ref="E7:E8"/>
    <mergeCell ref="F8:K8"/>
    <mergeCell ref="A9:A10"/>
    <mergeCell ref="B9:B10"/>
    <mergeCell ref="C9:C10"/>
    <mergeCell ref="D9:D10"/>
    <mergeCell ref="C11:C12"/>
    <mergeCell ref="D11:D12"/>
    <mergeCell ref="B11:B12"/>
    <mergeCell ref="B13:B14"/>
    <mergeCell ref="C13:C14"/>
    <mergeCell ref="D13:D14"/>
    <mergeCell ref="A23:E23"/>
    <mergeCell ref="A17:A18"/>
    <mergeCell ref="B17:B18"/>
    <mergeCell ref="C17:C18"/>
    <mergeCell ref="D17:D18"/>
    <mergeCell ref="B15:B16"/>
    <mergeCell ref="C15:C16"/>
    <mergeCell ref="D15:D16"/>
    <mergeCell ref="A11:A16"/>
    <mergeCell ref="A28:E28"/>
    <mergeCell ref="A29:K29"/>
    <mergeCell ref="A30:E30"/>
    <mergeCell ref="A31:E31"/>
    <mergeCell ref="A32:E32"/>
    <mergeCell ref="A33:K33"/>
    <mergeCell ref="A24:K24"/>
    <mergeCell ref="A25:B26"/>
    <mergeCell ref="C25:C26"/>
    <mergeCell ref="D25:E25"/>
    <mergeCell ref="D26:E26"/>
    <mergeCell ref="A27:K27"/>
    <mergeCell ref="A38:K38"/>
    <mergeCell ref="A39:E39"/>
    <mergeCell ref="A42:B42"/>
    <mergeCell ref="C42:D42"/>
    <mergeCell ref="A43:B44"/>
    <mergeCell ref="C43:D43"/>
    <mergeCell ref="C44:D44"/>
    <mergeCell ref="A34:B35"/>
    <mergeCell ref="C34:E34"/>
    <mergeCell ref="C35:E35"/>
    <mergeCell ref="A36:B37"/>
    <mergeCell ref="C36:E36"/>
    <mergeCell ref="C37:E37"/>
    <mergeCell ref="A51:B52"/>
    <mergeCell ref="C51:D51"/>
    <mergeCell ref="C52:D52"/>
    <mergeCell ref="A45:B47"/>
    <mergeCell ref="C45:D45"/>
    <mergeCell ref="C46:D46"/>
    <mergeCell ref="C47:D47"/>
    <mergeCell ref="A48:B50"/>
    <mergeCell ref="C48:D48"/>
    <mergeCell ref="C49:D49"/>
    <mergeCell ref="C50:D50"/>
  </mergeCells>
  <pageMargins left="0.23622047244094491" right="0.23622047244094491" top="0.59055118110236227" bottom="0.31496062992125984" header="0.59055118110236227" footer="0.31496062992125984"/>
  <pageSetup paperSize="9" scale="52" firstPageNumber="9" orientation="landscape" useFirstPageNumber="1" r:id="rId1"/>
  <headerFooter>
    <oddHeader>&amp;L&amp;G&amp;R&amp;14ПРАЙС-ЛИСТ от 01.08.2019&amp;11
&amp;"-,полужирный курсив"на коллекцию TECHNO&amp;"-,обычный"
розничная цена в рублях РФ (без НДС)</oddHeader>
    <oddFooter>&amp;L9&amp;R&amp;G</oddFooter>
  </headerFooter>
  <rowBreaks count="1" manualBreakCount="1">
    <brk id="37" max="13" man="1"/>
  </row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view="pageBreakPreview" zoomScale="70" zoomScaleNormal="90" zoomScaleSheetLayoutView="70" zoomScalePageLayoutView="90" workbookViewId="0">
      <selection activeCell="M20" sqref="M20"/>
    </sheetView>
  </sheetViews>
  <sheetFormatPr defaultColWidth="8.85546875" defaultRowHeight="15" x14ac:dyDescent="0.25"/>
  <cols>
    <col min="1" max="1" width="5.140625" style="128" customWidth="1"/>
    <col min="2" max="2" width="30.7109375" style="128" customWidth="1"/>
    <col min="3" max="4" width="11.7109375" style="128" customWidth="1"/>
    <col min="5" max="5" width="10.7109375" style="164" customWidth="1"/>
    <col min="6" max="13" width="19" style="128" customWidth="1"/>
    <col min="14" max="14" width="13.5703125" style="128" customWidth="1"/>
    <col min="15" max="16384" width="8.85546875" style="128"/>
  </cols>
  <sheetData>
    <row r="1" spans="1:14" ht="18" customHeight="1" x14ac:dyDescent="0.3">
      <c r="A1" s="127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x14ac:dyDescent="0.3">
      <c r="A2" s="127"/>
      <c r="B2" s="2"/>
      <c r="C2" s="2"/>
      <c r="D2" s="2"/>
      <c r="E2" s="3"/>
      <c r="F2" s="167"/>
      <c r="G2" s="167"/>
      <c r="H2" s="167"/>
      <c r="I2" s="167"/>
      <c r="J2" s="167"/>
      <c r="K2" s="167"/>
      <c r="L2" s="2"/>
      <c r="M2" s="2"/>
      <c r="N2" s="2"/>
    </row>
    <row r="3" spans="1:14" ht="18" customHeight="1" x14ac:dyDescent="0.25">
      <c r="A3" s="129"/>
      <c r="B3" s="127"/>
      <c r="C3" s="127"/>
      <c r="D3" s="127"/>
      <c r="E3" s="130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8" customHeight="1" x14ac:dyDescent="0.25">
      <c r="A4" s="129"/>
      <c r="B4" s="127"/>
      <c r="C4" s="127"/>
      <c r="D4" s="127"/>
      <c r="E4" s="294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90" customHeight="1" x14ac:dyDescent="0.25">
      <c r="A5" s="131"/>
      <c r="B5" s="539" t="s">
        <v>0</v>
      </c>
      <c r="C5" s="540"/>
      <c r="D5" s="540"/>
      <c r="E5" s="132"/>
      <c r="F5" s="296"/>
      <c r="G5" s="296"/>
      <c r="H5" s="296"/>
      <c r="I5" s="296"/>
      <c r="J5" s="296"/>
      <c r="K5" s="296"/>
      <c r="L5" s="296"/>
      <c r="M5" s="296"/>
      <c r="N5" s="296"/>
    </row>
    <row r="6" spans="1:14" x14ac:dyDescent="0.25">
      <c r="A6" s="127"/>
      <c r="B6" s="133" t="s">
        <v>1</v>
      </c>
      <c r="C6" s="127"/>
      <c r="D6" s="127"/>
      <c r="E6" s="130"/>
      <c r="F6" s="127"/>
      <c r="G6" s="127"/>
      <c r="H6" s="127"/>
      <c r="I6" s="134"/>
      <c r="J6" s="295"/>
      <c r="K6" s="127"/>
      <c r="L6" s="127"/>
      <c r="M6" s="127"/>
      <c r="N6" s="127"/>
    </row>
    <row r="7" spans="1:14" ht="27.75" customHeight="1" x14ac:dyDescent="0.25">
      <c r="A7" s="535" t="s">
        <v>2</v>
      </c>
      <c r="B7" s="536"/>
      <c r="C7" s="533" t="s">
        <v>3</v>
      </c>
      <c r="D7" s="533" t="s">
        <v>4</v>
      </c>
      <c r="E7" s="533" t="s">
        <v>110</v>
      </c>
      <c r="F7" s="135" t="s">
        <v>136</v>
      </c>
      <c r="G7" s="136" t="s">
        <v>139</v>
      </c>
      <c r="H7" s="135" t="s">
        <v>137</v>
      </c>
      <c r="I7" s="135" t="s">
        <v>138</v>
      </c>
      <c r="J7" s="135" t="s">
        <v>125</v>
      </c>
      <c r="K7" s="135" t="s">
        <v>126</v>
      </c>
    </row>
    <row r="8" spans="1:14" ht="22.5" customHeight="1" x14ac:dyDescent="0.25">
      <c r="A8" s="537"/>
      <c r="B8" s="538"/>
      <c r="C8" s="534"/>
      <c r="D8" s="534"/>
      <c r="E8" s="534"/>
      <c r="F8" s="541" t="s">
        <v>111</v>
      </c>
      <c r="G8" s="541"/>
      <c r="H8" s="541"/>
      <c r="I8" s="541"/>
      <c r="J8" s="541"/>
      <c r="K8" s="541"/>
    </row>
    <row r="9" spans="1:14" s="127" customFormat="1" ht="39.950000000000003" customHeight="1" x14ac:dyDescent="0.25">
      <c r="A9" s="529" t="s">
        <v>112</v>
      </c>
      <c r="B9" s="320" t="s">
        <v>211</v>
      </c>
      <c r="C9" s="542" t="s">
        <v>8</v>
      </c>
      <c r="D9" s="542" t="s">
        <v>9</v>
      </c>
      <c r="E9" s="321" t="s">
        <v>10</v>
      </c>
      <c r="F9" s="322">
        <f>'Techno РРЦ'!F9*'скидки наценки'!$C$3*'скидки наценки'!$C$8</f>
        <v>11525</v>
      </c>
      <c r="G9" s="322">
        <f>'Techno РРЦ'!G9*'скидки наценки'!$C$3*'скидки наценки'!$C$8</f>
        <v>11525</v>
      </c>
      <c r="H9" s="322">
        <f>'Techno РРЦ'!H9*'скидки наценки'!$C$3*'скидки наценки'!$C$8</f>
        <v>13925</v>
      </c>
      <c r="I9" s="322">
        <f>'Techno РРЦ'!I9*'скидки наценки'!$C$3*'скидки наценки'!$C$8</f>
        <v>13925</v>
      </c>
      <c r="J9" s="322">
        <f>'Techno РРЦ'!J9*'скидки наценки'!$C$3*'скидки наценки'!$C$8</f>
        <v>17525</v>
      </c>
      <c r="K9" s="322">
        <f>'Techno РРЦ'!K9*'скидки наценки'!$C$3*'скидки наценки'!$C$8</f>
        <v>17525</v>
      </c>
    </row>
    <row r="10" spans="1:14" s="127" customFormat="1" ht="39.950000000000003" customHeight="1" x14ac:dyDescent="0.25">
      <c r="A10" s="530"/>
      <c r="B10" s="323" t="s">
        <v>212</v>
      </c>
      <c r="C10" s="543"/>
      <c r="D10" s="543"/>
      <c r="E10" s="324" t="s">
        <v>11</v>
      </c>
      <c r="F10" s="325">
        <f>'Techno РРЦ'!F10*'скидки наценки'!$C$3*'скидки наценки'!$C$8</f>
        <v>15200</v>
      </c>
      <c r="G10" s="325">
        <f>'Techno РРЦ'!G10*'скидки наценки'!$C$3*'скидки наценки'!$C$8</f>
        <v>15200</v>
      </c>
      <c r="H10" s="325">
        <f>'Techno РРЦ'!H10*'скидки наценки'!$C$3*'скидки наценки'!$C$8</f>
        <v>17500</v>
      </c>
      <c r="I10" s="325">
        <f>'Techno РРЦ'!I10*'скидки наценки'!$C$3*'скидки наценки'!$C$8</f>
        <v>17500</v>
      </c>
      <c r="J10" s="325">
        <f>'Techno РРЦ'!J10*'скидки наценки'!$C$3*'скидки наценки'!$C$8</f>
        <v>21200</v>
      </c>
      <c r="K10" s="325">
        <f>'Techno РРЦ'!K10*'скидки наценки'!$C$3*'скидки наценки'!$C$8</f>
        <v>21200</v>
      </c>
      <c r="L10" s="264"/>
    </row>
    <row r="11" spans="1:14" s="141" customFormat="1" ht="39.950000000000003" customHeight="1" x14ac:dyDescent="0.25">
      <c r="A11" s="521" t="s">
        <v>65</v>
      </c>
      <c r="B11" s="523" t="s">
        <v>76</v>
      </c>
      <c r="C11" s="525" t="s">
        <v>8</v>
      </c>
      <c r="D11" s="525" t="s">
        <v>9</v>
      </c>
      <c r="E11" s="137" t="s">
        <v>10</v>
      </c>
      <c r="F11" s="202">
        <f>'Techno РРЦ'!F11*'скидки наценки'!$C$3*'скидки наценки'!$C$8</f>
        <v>13825</v>
      </c>
      <c r="G11" s="202">
        <f>'Techno РРЦ'!G11*'скидки наценки'!$C$3*'скидки наценки'!$C$8</f>
        <v>13825</v>
      </c>
      <c r="H11" s="202">
        <f>'Techno РРЦ'!H11*'скидки наценки'!$C$3*'скидки наценки'!$C$8</f>
        <v>15925</v>
      </c>
      <c r="I11" s="202">
        <f>'Techno РРЦ'!I11*'скидки наценки'!$C$3*'скидки наценки'!$C$8</f>
        <v>15925</v>
      </c>
      <c r="J11" s="252" t="s">
        <v>13</v>
      </c>
      <c r="K11" s="254" t="s">
        <v>13</v>
      </c>
      <c r="L11" s="206"/>
      <c r="M11" s="206"/>
      <c r="N11" s="206"/>
    </row>
    <row r="12" spans="1:14" s="141" customFormat="1" ht="39.950000000000003" customHeight="1" x14ac:dyDescent="0.25">
      <c r="A12" s="522"/>
      <c r="B12" s="524"/>
      <c r="C12" s="526"/>
      <c r="D12" s="526"/>
      <c r="E12" s="138" t="s">
        <v>11</v>
      </c>
      <c r="F12" s="203">
        <f>'Techno РРЦ'!F12*'скидки наценки'!$C$3*'скидки наценки'!$C$8</f>
        <v>19600</v>
      </c>
      <c r="G12" s="203">
        <f>'Techno РРЦ'!G12*'скидки наценки'!$C$3*'скидки наценки'!$C$8</f>
        <v>19600</v>
      </c>
      <c r="H12" s="203">
        <f>'Techno РРЦ'!H12*'скидки наценки'!$C$3*'скидки наценки'!$C$8</f>
        <v>21700</v>
      </c>
      <c r="I12" s="203">
        <f>'Techno РРЦ'!I12*'скидки наценки'!$C$3*'скидки наценки'!$C$8</f>
        <v>21700</v>
      </c>
      <c r="J12" s="253" t="s">
        <v>13</v>
      </c>
      <c r="K12" s="253" t="s">
        <v>13</v>
      </c>
      <c r="L12" s="143"/>
      <c r="M12" s="143"/>
      <c r="N12" s="143"/>
    </row>
    <row r="13" spans="1:14" s="144" customFormat="1" ht="39.950000000000003" customHeight="1" x14ac:dyDescent="0.25">
      <c r="A13" s="522"/>
      <c r="B13" s="527" t="s">
        <v>66</v>
      </c>
      <c r="C13" s="525" t="s">
        <v>8</v>
      </c>
      <c r="D13" s="525" t="s">
        <v>9</v>
      </c>
      <c r="E13" s="137" t="s">
        <v>10</v>
      </c>
      <c r="F13" s="202">
        <f>'Techno РРЦ'!F13*'скидки наценки'!$C$3*'скидки наценки'!$C$8</f>
        <v>14500</v>
      </c>
      <c r="G13" s="202">
        <f>'Techno РРЦ'!G13*'скидки наценки'!$C$3*'скидки наценки'!$C$8</f>
        <v>14500</v>
      </c>
      <c r="H13" s="202">
        <f>'Techno РРЦ'!H13*'скидки наценки'!$C$3*'скидки наценки'!$C$8</f>
        <v>16500</v>
      </c>
      <c r="I13" s="202">
        <f>'Techno РРЦ'!I13*'скидки наценки'!$C$3*'скидки наценки'!$C$8</f>
        <v>16500</v>
      </c>
      <c r="J13" s="254" t="s">
        <v>13</v>
      </c>
      <c r="K13" s="254" t="s">
        <v>13</v>
      </c>
      <c r="L13" s="206"/>
      <c r="M13" s="206"/>
      <c r="N13" s="206"/>
    </row>
    <row r="14" spans="1:14" s="144" customFormat="1" ht="39.950000000000003" customHeight="1" x14ac:dyDescent="0.25">
      <c r="A14" s="522"/>
      <c r="B14" s="528"/>
      <c r="C14" s="526"/>
      <c r="D14" s="526"/>
      <c r="E14" s="138" t="s">
        <v>11</v>
      </c>
      <c r="F14" s="203">
        <f>'Techno РРЦ'!F14*'скидки наценки'!$C$3*'скидки наценки'!$C$8</f>
        <v>20600</v>
      </c>
      <c r="G14" s="203">
        <f>'Techno РРЦ'!G14*'скидки наценки'!$C$3*'скидки наценки'!$C$8</f>
        <v>20600</v>
      </c>
      <c r="H14" s="203">
        <f>'Techno РРЦ'!H14*'скидки наценки'!$C$3*'скидки наценки'!$C$8</f>
        <v>22600</v>
      </c>
      <c r="I14" s="203">
        <f>'Techno РРЦ'!I14*'скидки наценки'!$C$3*'скидки наценки'!$C$8</f>
        <v>22600</v>
      </c>
      <c r="J14" s="253" t="s">
        <v>13</v>
      </c>
      <c r="K14" s="253" t="s">
        <v>13</v>
      </c>
      <c r="L14" s="143"/>
      <c r="M14" s="143"/>
      <c r="N14" s="143"/>
    </row>
    <row r="15" spans="1:14" s="141" customFormat="1" ht="39.950000000000003" customHeight="1" x14ac:dyDescent="0.25">
      <c r="A15" s="522"/>
      <c r="B15" s="515" t="s">
        <v>113</v>
      </c>
      <c r="C15" s="517" t="s">
        <v>8</v>
      </c>
      <c r="D15" s="517" t="s">
        <v>9</v>
      </c>
      <c r="E15" s="139" t="s">
        <v>10</v>
      </c>
      <c r="F15" s="204">
        <f>'Techno РРЦ'!F15*'скидки наценки'!$C$3*'скидки наценки'!$C$8</f>
        <v>15525</v>
      </c>
      <c r="G15" s="204">
        <f>'Techno РРЦ'!G15*'скидки наценки'!$C$3*'скидки наценки'!$C$8</f>
        <v>15525</v>
      </c>
      <c r="H15" s="204">
        <f>'Techno РРЦ'!H15*'скидки наценки'!$C$3*'скидки наценки'!$C$8</f>
        <v>17525</v>
      </c>
      <c r="I15" s="142">
        <f>'Techno РРЦ'!I15*'скидки наценки'!$C$3*'скидки наценки'!$C$8</f>
        <v>17525</v>
      </c>
      <c r="J15" s="259" t="s">
        <v>13</v>
      </c>
      <c r="K15" s="255" t="s">
        <v>13</v>
      </c>
      <c r="L15" s="206"/>
      <c r="M15" s="206"/>
      <c r="N15" s="206"/>
    </row>
    <row r="16" spans="1:14" s="141" customFormat="1" ht="39.950000000000003" customHeight="1" x14ac:dyDescent="0.25">
      <c r="A16" s="522"/>
      <c r="B16" s="516"/>
      <c r="C16" s="518"/>
      <c r="D16" s="518"/>
      <c r="E16" s="140" t="s">
        <v>11</v>
      </c>
      <c r="F16" s="205">
        <f>'Techno РРЦ'!F16*'скидки наценки'!$C$3*'скидки наценки'!$C$8</f>
        <v>22400</v>
      </c>
      <c r="G16" s="205">
        <f>'Techno РРЦ'!G16*'скидки наценки'!$C$3*'скидки наценки'!$C$8</f>
        <v>22400</v>
      </c>
      <c r="H16" s="205">
        <f>'Techno РРЦ'!H16*'скидки наценки'!$C$3*'скидки наценки'!$C$8</f>
        <v>24400</v>
      </c>
      <c r="I16" s="205">
        <f>'Techno РРЦ'!I16*'скидки наценки'!$C$3*'скидки наценки'!$C$8</f>
        <v>24400</v>
      </c>
      <c r="J16" s="256" t="s">
        <v>13</v>
      </c>
      <c r="K16" s="256" t="s">
        <v>13</v>
      </c>
      <c r="L16" s="143"/>
      <c r="M16" s="143"/>
      <c r="N16" s="143"/>
    </row>
    <row r="17" spans="1:14" s="127" customFormat="1" ht="39.950000000000003" customHeight="1" x14ac:dyDescent="0.25">
      <c r="A17" s="511" t="s">
        <v>6</v>
      </c>
      <c r="B17" s="519" t="s">
        <v>46</v>
      </c>
      <c r="C17" s="520" t="s">
        <v>8</v>
      </c>
      <c r="D17" s="520" t="s">
        <v>9</v>
      </c>
      <c r="E17" s="235" t="s">
        <v>10</v>
      </c>
      <c r="F17" s="236">
        <f>'Techno РРЦ'!F17*'скидки наценки'!$C$3*'скидки наценки'!$C$8</f>
        <v>13350</v>
      </c>
      <c r="G17" s="236">
        <f>'Techno РРЦ'!G17*'скидки наценки'!$C$3*'скидки наценки'!$C$8</f>
        <v>13350</v>
      </c>
      <c r="H17" s="236">
        <f>'Techno РРЦ'!H17*'скидки наценки'!$C$3*'скидки наценки'!$C$8</f>
        <v>15350</v>
      </c>
      <c r="I17" s="236">
        <f>'Techno РРЦ'!I17*'скидки наценки'!$C$3*'скидки наценки'!$C$8</f>
        <v>15350</v>
      </c>
      <c r="J17" s="257" t="s">
        <v>13</v>
      </c>
      <c r="K17" s="257" t="s">
        <v>13</v>
      </c>
      <c r="L17" s="206"/>
      <c r="M17" s="206"/>
      <c r="N17" s="206"/>
    </row>
    <row r="18" spans="1:14" s="127" customFormat="1" ht="39.950000000000003" customHeight="1" x14ac:dyDescent="0.25">
      <c r="A18" s="511"/>
      <c r="B18" s="519"/>
      <c r="C18" s="520"/>
      <c r="D18" s="520"/>
      <c r="E18" s="237" t="s">
        <v>11</v>
      </c>
      <c r="F18" s="238">
        <f>'Techno РРЦ'!F18*'скидки наценки'!$C$3*'скидки наценки'!$C$8</f>
        <v>19400</v>
      </c>
      <c r="G18" s="238">
        <f>'Techno РРЦ'!G18*'скидки наценки'!$C$3*'скидки наценки'!$C$8</f>
        <v>19400</v>
      </c>
      <c r="H18" s="238">
        <f>'Techno РРЦ'!H18*'скидки наценки'!$C$3*'скидки наценки'!$C$8</f>
        <v>21400</v>
      </c>
      <c r="I18" s="238">
        <f>'Techno РРЦ'!I18*'скидки наценки'!$C$3*'скидки наценки'!$C$8</f>
        <v>21400</v>
      </c>
      <c r="J18" s="258" t="s">
        <v>13</v>
      </c>
      <c r="K18" s="258" t="s">
        <v>13</v>
      </c>
    </row>
    <row r="19" spans="1:14" ht="15" customHeight="1" x14ac:dyDescent="0.25">
      <c r="B19" s="128" t="s">
        <v>14</v>
      </c>
      <c r="E19" s="128"/>
      <c r="F19" s="145"/>
    </row>
    <row r="20" spans="1:14" x14ac:dyDescent="0.25">
      <c r="B20" s="58" t="s">
        <v>198</v>
      </c>
      <c r="E20" s="128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1:14" ht="15.95" customHeight="1" x14ac:dyDescent="0.25">
      <c r="E21" s="128"/>
    </row>
    <row r="22" spans="1:14" s="147" customFormat="1" ht="15" customHeight="1" x14ac:dyDescent="0.25">
      <c r="B22" s="148" t="s">
        <v>68</v>
      </c>
      <c r="G22" s="150"/>
      <c r="H22" s="149"/>
      <c r="I22" s="149"/>
      <c r="J22" s="150"/>
      <c r="K22" s="150"/>
      <c r="L22" s="173"/>
      <c r="M22" s="173"/>
      <c r="N22" s="173"/>
    </row>
    <row r="23" spans="1:14" s="147" customFormat="1" ht="18" customHeight="1" x14ac:dyDescent="0.25">
      <c r="A23" s="512" t="s">
        <v>69</v>
      </c>
      <c r="B23" s="513"/>
      <c r="C23" s="513"/>
      <c r="D23" s="513"/>
      <c r="E23" s="514"/>
      <c r="F23" s="151" t="str">
        <f t="shared" ref="F23:K23" si="0">F7</f>
        <v>Футуро 3/F3</v>
      </c>
      <c r="G23" s="151" t="str">
        <f t="shared" si="0"/>
        <v>Вертикаль 9/F9</v>
      </c>
      <c r="H23" s="151" t="str">
        <f t="shared" si="0"/>
        <v>Футуро 2/ F2</v>
      </c>
      <c r="I23" s="151" t="str">
        <f t="shared" si="0"/>
        <v>Футуро 6/F6</v>
      </c>
      <c r="J23" s="151" t="str">
        <f t="shared" si="0"/>
        <v>F4</v>
      </c>
      <c r="K23" s="151" t="str">
        <f t="shared" si="0"/>
        <v>F7</v>
      </c>
      <c r="L23" s="174"/>
      <c r="M23" s="174"/>
      <c r="N23" s="174"/>
    </row>
    <row r="24" spans="1:14" s="152" customFormat="1" ht="14.1" customHeight="1" x14ac:dyDescent="0.25">
      <c r="A24" s="508" t="s">
        <v>77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175"/>
      <c r="M24" s="175"/>
      <c r="N24" s="175"/>
    </row>
    <row r="25" spans="1:14" s="153" customFormat="1" ht="18" customHeight="1" x14ac:dyDescent="0.25">
      <c r="A25" s="509" t="s">
        <v>180</v>
      </c>
      <c r="B25" s="509"/>
      <c r="C25" s="510" t="s">
        <v>111</v>
      </c>
      <c r="D25" s="510" t="s">
        <v>80</v>
      </c>
      <c r="E25" s="510"/>
      <c r="F25" s="168"/>
      <c r="G25" s="168"/>
      <c r="H25" s="168"/>
      <c r="I25" s="168"/>
      <c r="J25" s="168"/>
      <c r="K25" s="168"/>
      <c r="L25" s="176"/>
      <c r="M25" s="176"/>
      <c r="N25" s="176"/>
    </row>
    <row r="26" spans="1:14" s="153" customFormat="1" ht="18" customHeight="1" x14ac:dyDescent="0.25">
      <c r="A26" s="509"/>
      <c r="B26" s="509"/>
      <c r="C26" s="510"/>
      <c r="D26" s="510" t="s">
        <v>81</v>
      </c>
      <c r="E26" s="510"/>
      <c r="F26" s="263">
        <f>'Techno РРЦ'!F26*'скидки наценки'!$C$3*'скидки наценки'!$C$8</f>
        <v>300</v>
      </c>
      <c r="G26" s="263">
        <f>'Techno РРЦ'!G26*'скидки наценки'!$C$3*'скидки наценки'!$C$8</f>
        <v>550</v>
      </c>
      <c r="H26" s="263">
        <f>'Techno РРЦ'!H26*'скидки наценки'!$C$3*'скидки наценки'!$C$8</f>
        <v>700</v>
      </c>
      <c r="I26" s="263">
        <f>'Techno РРЦ'!I26*'скидки наценки'!$C$3*'скидки наценки'!$C$8</f>
        <v>700</v>
      </c>
      <c r="J26" s="263">
        <f>'Techno РРЦ'!J26*'скидки наценки'!$C$3*'скидки наценки'!$C$8</f>
        <v>1000</v>
      </c>
      <c r="K26" s="263">
        <f>'Techno РРЦ'!K26*'скидки наценки'!$C$3*'скидки наценки'!$C$8</f>
        <v>1100</v>
      </c>
      <c r="L26" s="176"/>
      <c r="M26" s="176"/>
      <c r="N26" s="176"/>
    </row>
    <row r="27" spans="1:14" s="152" customFormat="1" ht="14.1" customHeight="1" x14ac:dyDescent="0.25">
      <c r="A27" s="508" t="s">
        <v>181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177"/>
      <c r="M27" s="177"/>
      <c r="N27" s="177"/>
    </row>
    <row r="28" spans="1:14" s="153" customFormat="1" ht="35.1" customHeight="1" x14ac:dyDescent="0.25">
      <c r="A28" s="545" t="s">
        <v>70</v>
      </c>
      <c r="B28" s="545"/>
      <c r="C28" s="545"/>
      <c r="D28" s="545"/>
      <c r="E28" s="545"/>
      <c r="F28" s="169"/>
      <c r="G28" s="169"/>
      <c r="H28" s="169"/>
      <c r="I28" s="169"/>
      <c r="J28" s="169"/>
      <c r="K28" s="169"/>
      <c r="L28" s="178"/>
      <c r="M28" s="178"/>
      <c r="N28" s="178"/>
    </row>
    <row r="29" spans="1:14" s="152" customFormat="1" ht="24" hidden="1" customHeight="1" x14ac:dyDescent="0.25">
      <c r="A29" s="505" t="s">
        <v>114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177"/>
      <c r="M29" s="177"/>
      <c r="N29" s="177"/>
    </row>
    <row r="30" spans="1:14" s="154" customFormat="1" ht="18" hidden="1" customHeight="1" x14ac:dyDescent="0.25">
      <c r="A30" s="506" t="s">
        <v>115</v>
      </c>
      <c r="B30" s="506"/>
      <c r="C30" s="506"/>
      <c r="D30" s="506"/>
      <c r="E30" s="506"/>
      <c r="F30" s="170" t="s">
        <v>116</v>
      </c>
      <c r="G30" s="170" t="s">
        <v>13</v>
      </c>
      <c r="H30" s="170" t="s">
        <v>116</v>
      </c>
      <c r="I30" s="170" t="s">
        <v>116</v>
      </c>
      <c r="J30" s="170" t="s">
        <v>116</v>
      </c>
      <c r="K30" s="170" t="s">
        <v>116</v>
      </c>
      <c r="L30" s="179"/>
      <c r="M30" s="179"/>
      <c r="N30" s="179"/>
    </row>
    <row r="31" spans="1:14" s="154" customFormat="1" ht="18" hidden="1" customHeight="1" x14ac:dyDescent="0.25">
      <c r="A31" s="507" t="s">
        <v>117</v>
      </c>
      <c r="B31" s="507"/>
      <c r="C31" s="507"/>
      <c r="D31" s="507"/>
      <c r="E31" s="507"/>
      <c r="F31" s="171">
        <v>0.15</v>
      </c>
      <c r="G31" s="171">
        <v>0.15</v>
      </c>
      <c r="H31" s="171">
        <v>0.15</v>
      </c>
      <c r="I31" s="171">
        <v>0.15</v>
      </c>
      <c r="J31" s="171">
        <v>0.15</v>
      </c>
      <c r="K31" s="171">
        <v>0.15</v>
      </c>
      <c r="L31" s="180"/>
      <c r="M31" s="180"/>
      <c r="N31" s="180"/>
    </row>
    <row r="32" spans="1:14" s="154" customFormat="1" ht="18" hidden="1" customHeight="1" x14ac:dyDescent="0.25">
      <c r="A32" s="506" t="s">
        <v>118</v>
      </c>
      <c r="B32" s="506"/>
      <c r="C32" s="506"/>
      <c r="D32" s="506"/>
      <c r="E32" s="506"/>
      <c r="F32" s="172" t="s">
        <v>13</v>
      </c>
      <c r="G32" s="172" t="s">
        <v>116</v>
      </c>
      <c r="H32" s="172" t="s">
        <v>13</v>
      </c>
      <c r="I32" s="172" t="s">
        <v>13</v>
      </c>
      <c r="J32" s="172" t="s">
        <v>13</v>
      </c>
      <c r="K32" s="172" t="s">
        <v>13</v>
      </c>
      <c r="L32" s="180"/>
      <c r="M32" s="179"/>
      <c r="N32" s="179"/>
    </row>
    <row r="33" spans="1:14" s="152" customFormat="1" ht="14.1" customHeight="1" x14ac:dyDescent="0.25">
      <c r="A33" s="508" t="s">
        <v>182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177"/>
      <c r="M33" s="177"/>
      <c r="N33" s="177"/>
    </row>
    <row r="34" spans="1:14" s="154" customFormat="1" ht="18" customHeight="1" x14ac:dyDescent="0.25">
      <c r="A34" s="495" t="s">
        <v>119</v>
      </c>
      <c r="B34" s="496"/>
      <c r="C34" s="486" t="s">
        <v>120</v>
      </c>
      <c r="D34" s="487"/>
      <c r="E34" s="488"/>
      <c r="F34" s="245" t="s">
        <v>116</v>
      </c>
      <c r="G34" s="245" t="s">
        <v>116</v>
      </c>
      <c r="H34" s="245" t="s">
        <v>116</v>
      </c>
      <c r="I34" s="245" t="s">
        <v>116</v>
      </c>
      <c r="J34" s="245" t="s">
        <v>116</v>
      </c>
      <c r="K34" s="245" t="s">
        <v>116</v>
      </c>
      <c r="L34" s="179"/>
      <c r="M34" s="179"/>
      <c r="N34" s="179"/>
    </row>
    <row r="35" spans="1:14" s="154" customFormat="1" ht="18" customHeight="1" x14ac:dyDescent="0.25">
      <c r="A35" s="497"/>
      <c r="B35" s="498"/>
      <c r="C35" s="499" t="s">
        <v>121</v>
      </c>
      <c r="D35" s="500"/>
      <c r="E35" s="501"/>
      <c r="F35" s="246">
        <f>'Techno РРЦ'!F35*'скидки наценки'!$C$3*'скидки наценки'!$C$8</f>
        <v>500</v>
      </c>
      <c r="G35" s="246">
        <f>'Techno РРЦ'!G35*'скидки наценки'!$C$3*'скидки наценки'!$C$8</f>
        <v>500</v>
      </c>
      <c r="H35" s="246">
        <f>'Techno РРЦ'!H35*'скидки наценки'!$C$3*'скидки наценки'!$C$8</f>
        <v>500</v>
      </c>
      <c r="I35" s="246">
        <f>'Techno РРЦ'!I35*'скидки наценки'!$C$3*'скидки наценки'!$C$8</f>
        <v>500</v>
      </c>
      <c r="J35" s="246">
        <f>'Techno РРЦ'!J35*'скидки наценки'!$C$3*'скидки наценки'!$C$8</f>
        <v>500</v>
      </c>
      <c r="K35" s="246">
        <f>'Techno РРЦ'!K35*'скидки наценки'!$C$3*'скидки наценки'!$C$8</f>
        <v>500</v>
      </c>
      <c r="L35" s="176"/>
      <c r="M35" s="176"/>
      <c r="N35" s="176"/>
    </row>
    <row r="36" spans="1:14" s="154" customFormat="1" ht="18" customHeight="1" x14ac:dyDescent="0.25">
      <c r="A36" s="495" t="s">
        <v>122</v>
      </c>
      <c r="B36" s="496"/>
      <c r="C36" s="486" t="s">
        <v>120</v>
      </c>
      <c r="D36" s="487"/>
      <c r="E36" s="488"/>
      <c r="F36" s="247">
        <f>'Techno РРЦ'!F36*'скидки наценки'!$C$3*'скидки наценки'!$C$8</f>
        <v>1500</v>
      </c>
      <c r="G36" s="247">
        <f>'Techno РРЦ'!G36*'скидки наценки'!$C$3*'скидки наценки'!$C$8</f>
        <v>1500</v>
      </c>
      <c r="H36" s="247">
        <f>'Techno РРЦ'!H36*'скидки наценки'!$C$3*'скидки наценки'!$C$8</f>
        <v>1500</v>
      </c>
      <c r="I36" s="247">
        <f>'Techno РРЦ'!I36*'скидки наценки'!$C$3*'скидки наценки'!$C$8</f>
        <v>1500</v>
      </c>
      <c r="J36" s="247">
        <f>'Techno РРЦ'!J36*'скидки наценки'!$C$3*'скидки наценки'!$C$8</f>
        <v>1500</v>
      </c>
      <c r="K36" s="247">
        <f>'Techno РРЦ'!K36*'скидки наценки'!$C$3*'скидки наценки'!$C$8</f>
        <v>1500</v>
      </c>
      <c r="L36" s="176"/>
      <c r="M36" s="176"/>
      <c r="N36" s="176"/>
    </row>
    <row r="37" spans="1:14" s="154" customFormat="1" ht="18" customHeight="1" x14ac:dyDescent="0.25">
      <c r="A37" s="497"/>
      <c r="B37" s="498"/>
      <c r="C37" s="502" t="s">
        <v>121</v>
      </c>
      <c r="D37" s="503"/>
      <c r="E37" s="504"/>
      <c r="F37" s="247">
        <f>'Techno РРЦ'!F37*'скидки наценки'!$C$3*'скидки наценки'!$C$8</f>
        <v>2000</v>
      </c>
      <c r="G37" s="247">
        <f>'Techno РРЦ'!G37*'скидки наценки'!$C$3*'скидки наценки'!$C$8</f>
        <v>2000</v>
      </c>
      <c r="H37" s="247">
        <f>'Techno РРЦ'!H37*'скидки наценки'!$C$3*'скидки наценки'!$C$8</f>
        <v>2000</v>
      </c>
      <c r="I37" s="247">
        <f>'Techno РРЦ'!I37*'скидки наценки'!$C$3*'скидки наценки'!$C$8</f>
        <v>2000</v>
      </c>
      <c r="J37" s="247">
        <f>'Techno РРЦ'!J37*'скидки наценки'!$C$3*'скидки наценки'!$C$8</f>
        <v>2000</v>
      </c>
      <c r="K37" s="247">
        <f>'Techno РРЦ'!K37*'скидки наценки'!$C$3*'скидки наценки'!$C$8</f>
        <v>2000</v>
      </c>
      <c r="L37" s="176"/>
      <c r="M37" s="176"/>
      <c r="N37" s="176"/>
    </row>
    <row r="38" spans="1:14" s="250" customFormat="1" ht="14.1" customHeight="1" x14ac:dyDescent="0.25">
      <c r="A38" s="484" t="s">
        <v>123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249"/>
      <c r="M38" s="249"/>
      <c r="N38" s="249"/>
    </row>
    <row r="39" spans="1:14" s="250" customFormat="1" ht="18" customHeight="1" x14ac:dyDescent="0.25">
      <c r="A39" s="486" t="s">
        <v>124</v>
      </c>
      <c r="B39" s="487"/>
      <c r="C39" s="487"/>
      <c r="D39" s="487"/>
      <c r="E39" s="488"/>
      <c r="F39" s="248">
        <v>0.15</v>
      </c>
      <c r="G39" s="248">
        <v>0.15</v>
      </c>
      <c r="H39" s="248">
        <v>0.15</v>
      </c>
      <c r="I39" s="248">
        <v>0.15</v>
      </c>
      <c r="J39" s="248">
        <v>0.15</v>
      </c>
      <c r="K39" s="248">
        <v>0.15</v>
      </c>
      <c r="L39" s="251"/>
      <c r="M39" s="251"/>
      <c r="N39" s="251"/>
    </row>
    <row r="40" spans="1:14" ht="18" customHeight="1" x14ac:dyDescent="0.25"/>
    <row r="41" spans="1:14" ht="18" customHeight="1" x14ac:dyDescent="0.25"/>
    <row r="42" spans="1:14" ht="18" customHeight="1" x14ac:dyDescent="0.25"/>
    <row r="43" spans="1:14" ht="18" customHeight="1" x14ac:dyDescent="0.25"/>
    <row r="45" spans="1:14" ht="15" customHeight="1" x14ac:dyDescent="0.25"/>
  </sheetData>
  <mergeCells count="44">
    <mergeCell ref="E7:E8"/>
    <mergeCell ref="A9:A10"/>
    <mergeCell ref="C9:C10"/>
    <mergeCell ref="D9:D10"/>
    <mergeCell ref="B5:D5"/>
    <mergeCell ref="A7:B8"/>
    <mergeCell ref="C7:C8"/>
    <mergeCell ref="D7:D8"/>
    <mergeCell ref="B15:B16"/>
    <mergeCell ref="C15:C16"/>
    <mergeCell ref="D15:D16"/>
    <mergeCell ref="A11:A16"/>
    <mergeCell ref="B11:B12"/>
    <mergeCell ref="C11:C12"/>
    <mergeCell ref="D11:D12"/>
    <mergeCell ref="B13:B14"/>
    <mergeCell ref="C13:C14"/>
    <mergeCell ref="D13:D14"/>
    <mergeCell ref="F8:K8"/>
    <mergeCell ref="A39:E39"/>
    <mergeCell ref="A34:B35"/>
    <mergeCell ref="C34:E34"/>
    <mergeCell ref="C35:E35"/>
    <mergeCell ref="A36:B37"/>
    <mergeCell ref="C36:E36"/>
    <mergeCell ref="C37:E37"/>
    <mergeCell ref="A27:K27"/>
    <mergeCell ref="A24:K24"/>
    <mergeCell ref="A33:K33"/>
    <mergeCell ref="A29:K29"/>
    <mergeCell ref="A38:K38"/>
    <mergeCell ref="A32:E32"/>
    <mergeCell ref="B17:B18"/>
    <mergeCell ref="C17:C18"/>
    <mergeCell ref="D17:D18"/>
    <mergeCell ref="A28:E28"/>
    <mergeCell ref="A30:E30"/>
    <mergeCell ref="A31:E31"/>
    <mergeCell ref="C25:C26"/>
    <mergeCell ref="D25:E25"/>
    <mergeCell ref="D26:E26"/>
    <mergeCell ref="A17:A18"/>
    <mergeCell ref="A23:E23"/>
    <mergeCell ref="A25:B26"/>
  </mergeCells>
  <pageMargins left="0.23622047244094491" right="0.23622047244094491" top="0.59055118110236227" bottom="0.31496062992125984" header="0.59055118110236227" footer="0.31496062992125984"/>
  <pageSetup paperSize="9" scale="58" firstPageNumber="8" orientation="landscape" useFirstPageNumber="1" r:id="rId1"/>
  <headerFooter>
    <oddHeader>&amp;L&amp;G&amp;R&amp;14ПРАЙС-ЛИСТ от 31.07.2020&amp;11
&amp;"-,полужирный курсив"на коллекцию TECHNO&amp;"-,обычный"
розничная цена в рублях РФ (без НДС)</oddHeader>
    <oddFooter>&amp;L9&amp;R&amp;G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40"/>
  <sheetViews>
    <sheetView zoomScale="55" zoomScaleNormal="55" workbookViewId="0">
      <selection activeCell="O40" sqref="O40"/>
    </sheetView>
  </sheetViews>
  <sheetFormatPr defaultColWidth="0" defaultRowHeight="15" zeroHeight="1" x14ac:dyDescent="0.25"/>
  <cols>
    <col min="1" max="15" width="9.140625" customWidth="1"/>
    <col min="16" max="16" width="15.140625" customWidth="1"/>
    <col min="17" max="255" width="9.140625" hidden="1" customWidth="1"/>
    <col min="256" max="16384" width="18.8554687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ht="8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7"/>
  <sheetViews>
    <sheetView tabSelected="1" view="pageBreakPreview" zoomScale="60" zoomScaleNormal="70" workbookViewId="0">
      <selection activeCell="E26" sqref="E26"/>
    </sheetView>
  </sheetViews>
  <sheetFormatPr defaultRowHeight="15" x14ac:dyDescent="0.25"/>
  <cols>
    <col min="2" max="2" width="54.42578125" customWidth="1"/>
    <col min="6" max="6" width="47.5703125" customWidth="1"/>
  </cols>
  <sheetData>
    <row r="2" spans="1:7" ht="26.25" x14ac:dyDescent="0.25">
      <c r="A2" s="266"/>
      <c r="B2" s="267"/>
      <c r="C2" s="268"/>
      <c r="D2" s="268"/>
      <c r="E2" s="266"/>
      <c r="F2" s="268"/>
      <c r="G2" s="268"/>
    </row>
    <row r="3" spans="1:7" ht="26.25" x14ac:dyDescent="0.25">
      <c r="A3" s="266"/>
      <c r="B3" s="267"/>
      <c r="C3" s="268"/>
      <c r="D3" s="268"/>
      <c r="E3" s="266"/>
      <c r="F3" s="326" t="s">
        <v>186</v>
      </c>
      <c r="G3" s="326"/>
    </row>
    <row r="4" spans="1:7" ht="26.25" x14ac:dyDescent="0.25">
      <c r="A4" s="266"/>
      <c r="B4" s="269"/>
      <c r="C4" s="268"/>
      <c r="D4" s="268"/>
      <c r="E4" s="266"/>
      <c r="F4" s="326"/>
      <c r="G4" s="326"/>
    </row>
    <row r="5" spans="1:7" ht="26.25" x14ac:dyDescent="0.25">
      <c r="A5" s="270"/>
      <c r="B5" s="267"/>
      <c r="C5" s="271"/>
      <c r="D5" s="271"/>
      <c r="E5" s="270"/>
      <c r="F5" s="271"/>
      <c r="G5" s="271"/>
    </row>
    <row r="6" spans="1:7" ht="26.25" x14ac:dyDescent="0.25">
      <c r="A6" s="270"/>
      <c r="B6" s="267"/>
      <c r="C6" s="271"/>
      <c r="D6" s="271"/>
      <c r="E6" s="287"/>
      <c r="F6" s="275"/>
      <c r="G6" s="275"/>
    </row>
    <row r="7" spans="1:7" ht="26.25" x14ac:dyDescent="0.25">
      <c r="A7" s="272" t="s">
        <v>187</v>
      </c>
      <c r="B7" s="273" t="s">
        <v>188</v>
      </c>
      <c r="C7" s="275"/>
      <c r="D7" s="271"/>
      <c r="E7" s="288"/>
      <c r="F7" s="274"/>
      <c r="G7" s="275"/>
    </row>
    <row r="8" spans="1:7" ht="26.25" x14ac:dyDescent="0.25">
      <c r="A8" s="272"/>
      <c r="B8" s="278" t="s">
        <v>192</v>
      </c>
      <c r="C8" s="279">
        <v>3</v>
      </c>
      <c r="D8" s="277"/>
      <c r="E8" s="292"/>
      <c r="F8" s="282"/>
      <c r="G8" s="283"/>
    </row>
    <row r="9" spans="1:7" ht="26.25" x14ac:dyDescent="0.25">
      <c r="A9" s="276"/>
      <c r="B9" s="278" t="s">
        <v>189</v>
      </c>
      <c r="C9" s="279">
        <v>4</v>
      </c>
      <c r="D9" s="277"/>
      <c r="E9" s="289"/>
      <c r="F9" s="290"/>
      <c r="G9" s="283"/>
    </row>
    <row r="10" spans="1:7" ht="26.25" x14ac:dyDescent="0.25">
      <c r="A10" s="276"/>
      <c r="B10" s="278" t="s">
        <v>193</v>
      </c>
      <c r="C10" s="279">
        <v>5</v>
      </c>
      <c r="D10" s="277"/>
      <c r="E10" s="289"/>
      <c r="F10" s="290"/>
      <c r="G10" s="283"/>
    </row>
    <row r="11" spans="1:7" ht="26.25" x14ac:dyDescent="0.25">
      <c r="A11" s="276"/>
      <c r="B11" s="280" t="s">
        <v>190</v>
      </c>
      <c r="C11" s="281">
        <v>6</v>
      </c>
      <c r="D11" s="277"/>
      <c r="E11" s="289"/>
      <c r="F11" s="290"/>
      <c r="G11" s="284"/>
    </row>
    <row r="12" spans="1:7" ht="26.25" x14ac:dyDescent="0.25">
      <c r="A12" s="276"/>
      <c r="B12" s="280" t="s">
        <v>191</v>
      </c>
      <c r="C12" s="281">
        <v>8</v>
      </c>
      <c r="D12" s="277"/>
      <c r="E12" s="289"/>
      <c r="F12" s="291"/>
      <c r="G12" s="291"/>
    </row>
    <row r="13" spans="1:7" ht="26.25" x14ac:dyDescent="0.25">
      <c r="A13" s="276"/>
      <c r="B13" s="286"/>
      <c r="C13" s="293"/>
      <c r="D13" s="277"/>
      <c r="E13" s="291"/>
      <c r="F13" s="291"/>
      <c r="G13" s="291"/>
    </row>
    <row r="14" spans="1:7" ht="26.25" x14ac:dyDescent="0.25">
      <c r="A14" s="276"/>
      <c r="B14" s="290"/>
      <c r="C14" s="284"/>
      <c r="D14" s="277"/>
      <c r="E14" s="289"/>
      <c r="F14" s="290"/>
      <c r="G14" s="284"/>
    </row>
    <row r="15" spans="1:7" ht="26.25" x14ac:dyDescent="0.25">
      <c r="A15" s="276"/>
      <c r="B15" s="290"/>
      <c r="C15" s="284"/>
      <c r="D15" s="285"/>
      <c r="E15" s="291"/>
      <c r="F15" s="291"/>
      <c r="G15" s="291"/>
    </row>
    <row r="16" spans="1:7" ht="26.25" x14ac:dyDescent="0.25">
      <c r="A16" s="276"/>
      <c r="B16" s="290"/>
      <c r="C16" s="284"/>
      <c r="D16" s="285"/>
      <c r="E16" s="292"/>
      <c r="F16" s="282"/>
      <c r="G16" s="283"/>
    </row>
    <row r="17" spans="1:7" ht="26.25" x14ac:dyDescent="0.25">
      <c r="A17" s="276"/>
      <c r="B17" s="285"/>
      <c r="C17" s="283"/>
      <c r="D17" s="277"/>
      <c r="E17" s="289"/>
      <c r="F17" s="290"/>
      <c r="G17" s="283"/>
    </row>
  </sheetData>
  <mergeCells count="1">
    <mergeCell ref="F3:G4"/>
  </mergeCells>
  <hyperlinks>
    <hyperlink ref="B9" location="'Standart Strada'!A1" display="Коллекция Standart Strada "/>
    <hyperlink ref="B11" location="'Standart Vario'!A1" display="Коллекция Standart Vario "/>
    <hyperlink ref="B12" location="Techno!A1" display="Коллекция Techno"/>
    <hyperlink ref="B8" location="'Fusion+Twist'!A1" display="Коллекция Fusion/Twist"/>
    <hyperlink ref="B10" location="'Standart Strada (2)'!A1" display="Коллекция Standart Strada (2)"/>
  </hyperlink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view="pageBreakPreview" zoomScale="55" zoomScaleNormal="70" zoomScaleSheetLayoutView="55" workbookViewId="0">
      <selection activeCell="P53" sqref="P53"/>
    </sheetView>
  </sheetViews>
  <sheetFormatPr defaultColWidth="8.85546875" defaultRowHeight="15" x14ac:dyDescent="0.25"/>
  <cols>
    <col min="1" max="1" width="3.28515625" style="4" customWidth="1"/>
    <col min="2" max="2" width="18.140625" style="4" customWidth="1"/>
    <col min="3" max="3" width="12.7109375" style="4" customWidth="1"/>
    <col min="4" max="5" width="14.28515625" style="4" customWidth="1"/>
    <col min="6" max="6" width="10.7109375" style="50" customWidth="1"/>
    <col min="7" max="27" width="11.85546875" style="4" customWidth="1"/>
    <col min="28" max="16384" width="8.85546875" style="4"/>
  </cols>
  <sheetData>
    <row r="1" spans="1:27" ht="18" customHeight="1" x14ac:dyDescent="0.3">
      <c r="A1" s="265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 x14ac:dyDescent="0.3">
      <c r="A2" s="265"/>
      <c r="B2" s="2"/>
      <c r="C2" s="2"/>
      <c r="D2" s="2"/>
      <c r="E2" s="2"/>
      <c r="F2" s="3"/>
      <c r="G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3">
      <c r="A3" s="265"/>
      <c r="B3" s="2"/>
      <c r="C3" s="2"/>
      <c r="D3" s="2"/>
      <c r="E3" s="2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27" ht="18" customHeight="1" x14ac:dyDescent="0.25">
      <c r="A4" s="6"/>
      <c r="B4" s="265"/>
      <c r="C4" s="265"/>
      <c r="D4" s="265"/>
      <c r="E4" s="265"/>
      <c r="F4" s="22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90" customHeight="1" x14ac:dyDescent="0.25">
      <c r="A5" s="8"/>
      <c r="B5" s="350" t="s">
        <v>0</v>
      </c>
      <c r="C5" s="350"/>
      <c r="D5" s="351"/>
      <c r="E5" s="351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x14ac:dyDescent="0.25">
      <c r="A6" s="265"/>
      <c r="B6" s="9" t="s">
        <v>1</v>
      </c>
      <c r="C6" s="9"/>
      <c r="D6" s="265"/>
      <c r="E6" s="265"/>
      <c r="F6" s="10"/>
      <c r="G6" s="265"/>
      <c r="H6" s="265"/>
      <c r="I6" s="265"/>
      <c r="J6" s="11"/>
      <c r="K6" s="12"/>
      <c r="L6" s="13"/>
      <c r="M6" s="11"/>
      <c r="N6" s="13"/>
      <c r="O6" s="265"/>
      <c r="P6" s="265"/>
      <c r="Q6" s="265"/>
      <c r="R6" s="265"/>
      <c r="S6" s="265"/>
      <c r="T6" s="265"/>
      <c r="U6" s="265"/>
      <c r="V6" s="265"/>
      <c r="W6" s="265"/>
      <c r="X6" s="51"/>
      <c r="Y6" s="51"/>
      <c r="Z6" s="51"/>
      <c r="AA6" s="265"/>
    </row>
    <row r="7" spans="1:27" ht="30" customHeight="1" x14ac:dyDescent="0.25">
      <c r="A7" s="352" t="s">
        <v>2</v>
      </c>
      <c r="B7" s="353"/>
      <c r="C7" s="354"/>
      <c r="D7" s="14" t="s">
        <v>3</v>
      </c>
      <c r="E7" s="14" t="s">
        <v>4</v>
      </c>
      <c r="F7" s="14" t="s">
        <v>5</v>
      </c>
      <c r="G7" s="15" t="s">
        <v>40</v>
      </c>
      <c r="H7" s="15" t="s">
        <v>39</v>
      </c>
      <c r="I7" s="16" t="s">
        <v>38</v>
      </c>
      <c r="J7" s="15" t="s">
        <v>41</v>
      </c>
      <c r="K7" s="16" t="s">
        <v>42</v>
      </c>
      <c r="L7" s="15" t="s">
        <v>43</v>
      </c>
      <c r="M7" s="15" t="s">
        <v>45</v>
      </c>
      <c r="N7" s="15" t="s">
        <v>44</v>
      </c>
      <c r="O7" s="192" t="s">
        <v>53</v>
      </c>
      <c r="P7" s="192" t="s">
        <v>54</v>
      </c>
      <c r="Q7" s="192" t="s">
        <v>55</v>
      </c>
      <c r="R7" s="192" t="s">
        <v>56</v>
      </c>
      <c r="S7" s="191" t="s">
        <v>57</v>
      </c>
      <c r="T7" s="192" t="s">
        <v>58</v>
      </c>
      <c r="U7" s="192" t="s">
        <v>59</v>
      </c>
      <c r="V7" s="192" t="s">
        <v>60</v>
      </c>
      <c r="W7" s="191" t="s">
        <v>61</v>
      </c>
      <c r="X7" s="192" t="s">
        <v>62</v>
      </c>
      <c r="Y7" s="192" t="s">
        <v>63</v>
      </c>
      <c r="Z7" s="192" t="s">
        <v>64</v>
      </c>
      <c r="AA7" s="181" t="s">
        <v>72</v>
      </c>
    </row>
    <row r="8" spans="1:27" s="265" customFormat="1" ht="50.1" customHeight="1" x14ac:dyDescent="0.25">
      <c r="A8" s="349" t="s">
        <v>6</v>
      </c>
      <c r="B8" s="332" t="s">
        <v>7</v>
      </c>
      <c r="C8" s="333"/>
      <c r="D8" s="341" t="s">
        <v>8</v>
      </c>
      <c r="E8" s="341" t="s">
        <v>9</v>
      </c>
      <c r="F8" s="17" t="s">
        <v>10</v>
      </c>
      <c r="G8" s="355">
        <v>11550</v>
      </c>
      <c r="H8" s="356"/>
      <c r="I8" s="356"/>
      <c r="J8" s="356"/>
      <c r="K8" s="356"/>
      <c r="L8" s="356"/>
      <c r="M8" s="356"/>
      <c r="N8" s="357"/>
      <c r="O8" s="358">
        <v>13150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60"/>
      <c r="AA8" s="67">
        <v>17550</v>
      </c>
    </row>
    <row r="9" spans="1:27" s="265" customFormat="1" ht="50.1" customHeight="1" x14ac:dyDescent="0.25">
      <c r="A9" s="349"/>
      <c r="B9" s="334"/>
      <c r="C9" s="335"/>
      <c r="D9" s="342"/>
      <c r="E9" s="342"/>
      <c r="F9" s="19" t="s">
        <v>11</v>
      </c>
      <c r="G9" s="343">
        <v>17600</v>
      </c>
      <c r="H9" s="344"/>
      <c r="I9" s="344"/>
      <c r="J9" s="344"/>
      <c r="K9" s="344"/>
      <c r="L9" s="344"/>
      <c r="M9" s="344"/>
      <c r="N9" s="345"/>
      <c r="O9" s="346">
        <v>19200</v>
      </c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88">
        <v>23600</v>
      </c>
    </row>
    <row r="10" spans="1:27" s="22" customFormat="1" ht="50.1" hidden="1" customHeight="1" x14ac:dyDescent="0.25">
      <c r="A10" s="349"/>
      <c r="B10" s="337" t="s">
        <v>12</v>
      </c>
      <c r="C10" s="338"/>
      <c r="D10" s="327" t="s">
        <v>8</v>
      </c>
      <c r="E10" s="327" t="s">
        <v>9</v>
      </c>
      <c r="F10" s="20" t="s">
        <v>10</v>
      </c>
      <c r="G10" s="21">
        <v>14099.500000000002</v>
      </c>
      <c r="H10" s="21">
        <v>14099.500000000002</v>
      </c>
      <c r="I10" s="21">
        <v>14099.500000000002</v>
      </c>
      <c r="J10" s="21">
        <v>14099.500000000002</v>
      </c>
      <c r="K10" s="21" t="s">
        <v>13</v>
      </c>
      <c r="L10" s="21" t="s">
        <v>13</v>
      </c>
      <c r="M10" s="21" t="s">
        <v>13</v>
      </c>
      <c r="N10" s="21" t="s">
        <v>13</v>
      </c>
      <c r="O10" s="21" t="s">
        <v>13</v>
      </c>
      <c r="P10" s="52"/>
      <c r="Q10" s="52"/>
      <c r="R10" s="52"/>
      <c r="S10" s="52"/>
      <c r="T10" s="52"/>
      <c r="U10" s="52"/>
      <c r="V10" s="52"/>
      <c r="W10" s="52"/>
      <c r="X10" s="52" t="s">
        <v>13</v>
      </c>
      <c r="Y10" s="52"/>
      <c r="Z10" s="52" t="s">
        <v>13</v>
      </c>
      <c r="AA10" s="52" t="s">
        <v>13</v>
      </c>
    </row>
    <row r="11" spans="1:27" s="22" customFormat="1" ht="50.1" hidden="1" customHeight="1" x14ac:dyDescent="0.25">
      <c r="A11" s="349"/>
      <c r="B11" s="339"/>
      <c r="C11" s="340"/>
      <c r="D11" s="328"/>
      <c r="E11" s="328"/>
      <c r="F11" s="23" t="s">
        <v>11</v>
      </c>
      <c r="G11" s="24">
        <v>20149.5</v>
      </c>
      <c r="H11" s="24">
        <v>20149.5</v>
      </c>
      <c r="I11" s="24">
        <v>20149.5</v>
      </c>
      <c r="J11" s="24">
        <v>20149.5</v>
      </c>
      <c r="K11" s="24" t="s">
        <v>13</v>
      </c>
      <c r="L11" s="24" t="s">
        <v>13</v>
      </c>
      <c r="M11" s="24" t="s">
        <v>13</v>
      </c>
      <c r="N11" s="24" t="s">
        <v>13</v>
      </c>
      <c r="O11" s="24" t="s">
        <v>13</v>
      </c>
      <c r="P11" s="24"/>
      <c r="Q11" s="24"/>
      <c r="R11" s="24"/>
      <c r="S11" s="24"/>
      <c r="T11" s="24"/>
      <c r="U11" s="24"/>
      <c r="V11" s="24"/>
      <c r="W11" s="24"/>
      <c r="X11" s="24" t="s">
        <v>13</v>
      </c>
      <c r="Y11" s="24"/>
      <c r="Z11" s="24" t="s">
        <v>13</v>
      </c>
      <c r="AA11" s="24" t="s">
        <v>13</v>
      </c>
    </row>
    <row r="12" spans="1:27" ht="15" customHeight="1" x14ac:dyDescent="0.25">
      <c r="B12" s="4" t="s">
        <v>14</v>
      </c>
      <c r="F12" s="4"/>
    </row>
  </sheetData>
  <mergeCells count="13">
    <mergeCell ref="B5:E5"/>
    <mergeCell ref="A7:C7"/>
    <mergeCell ref="A8:A11"/>
    <mergeCell ref="B8:C9"/>
    <mergeCell ref="D8:D9"/>
    <mergeCell ref="E8:E9"/>
    <mergeCell ref="G8:N8"/>
    <mergeCell ref="O8:Z8"/>
    <mergeCell ref="G9:N9"/>
    <mergeCell ref="O9:Z9"/>
    <mergeCell ref="B10:C11"/>
    <mergeCell ref="D10:D11"/>
    <mergeCell ref="E10:E11"/>
  </mergeCells>
  <pageMargins left="0.23622047244094491" right="0.23622047244094491" top="0.59055118110236227" bottom="0.31496062992125984" header="0.59055118110236227" footer="0.31496062992125984"/>
  <pageSetup paperSize="9" scale="43" firstPageNumber="3" orientation="landscape" useFirstPageNumber="1" r:id="rId1"/>
  <headerFooter>
    <oddHeader>&amp;L&amp;G&amp;R&amp;14ПРАЙС-ЛИСТ от 01.08.2019&amp;11
&amp;"-,полужирный курсив"на коллекцию FUSION/TWIST&amp;"-,обычный"
розничная цена в рублях РФ (без НДС)</oddHeader>
    <oddFooter>&amp;L3&amp;R&amp;G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2"/>
  <sheetViews>
    <sheetView view="pageBreakPreview" zoomScale="106" zoomScaleNormal="70" zoomScaleSheetLayoutView="106" workbookViewId="0">
      <selection activeCell="B3" sqref="B3"/>
    </sheetView>
  </sheetViews>
  <sheetFormatPr defaultColWidth="8.85546875" defaultRowHeight="15" x14ac:dyDescent="0.25"/>
  <cols>
    <col min="1" max="1" width="3.28515625" style="4" customWidth="1"/>
    <col min="2" max="2" width="18.140625" style="4" customWidth="1"/>
    <col min="3" max="3" width="12.7109375" style="4" customWidth="1"/>
    <col min="4" max="4" width="13.5703125" style="4" customWidth="1"/>
    <col min="5" max="5" width="9.5703125" style="4" customWidth="1"/>
    <col min="6" max="6" width="10.7109375" style="50" customWidth="1"/>
    <col min="7" max="27" width="11.85546875" style="4" customWidth="1"/>
    <col min="28" max="28" width="5.28515625" style="4" customWidth="1"/>
    <col min="29" max="16384" width="8.85546875" style="4"/>
  </cols>
  <sheetData>
    <row r="1" spans="1:28" ht="18" customHeight="1" x14ac:dyDescent="0.3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customHeight="1" x14ac:dyDescent="0.3">
      <c r="A2" s="1"/>
      <c r="B2" s="2"/>
      <c r="C2" s="2"/>
      <c r="D2" s="2"/>
      <c r="E2" s="2"/>
      <c r="F2" s="3"/>
      <c r="G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customHeight="1" x14ac:dyDescent="0.3">
      <c r="A3" s="1"/>
      <c r="B3" s="2"/>
      <c r="C3" s="2"/>
      <c r="D3" s="2"/>
      <c r="E3" s="2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5"/>
    </row>
    <row r="4" spans="1:28" ht="18" customHeight="1" x14ac:dyDescent="0.25">
      <c r="A4" s="6"/>
      <c r="B4" s="1"/>
      <c r="C4" s="1"/>
      <c r="D4" s="1"/>
      <c r="E4" s="1"/>
      <c r="F4" s="22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7"/>
    </row>
    <row r="5" spans="1:28" ht="110.25" customHeight="1" x14ac:dyDescent="0.25">
      <c r="A5" s="8"/>
      <c r="B5" s="350" t="s">
        <v>0</v>
      </c>
      <c r="C5" s="350"/>
      <c r="D5" s="351"/>
      <c r="E5" s="351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8"/>
    </row>
    <row r="6" spans="1:28" x14ac:dyDescent="0.25">
      <c r="A6" s="1"/>
      <c r="B6" s="9" t="s">
        <v>1</v>
      </c>
      <c r="C6" s="9"/>
      <c r="D6" s="1"/>
      <c r="E6" s="1"/>
      <c r="F6" s="10"/>
      <c r="G6" s="1"/>
      <c r="H6" s="1"/>
      <c r="I6" s="1"/>
      <c r="J6" s="11"/>
      <c r="K6" s="12"/>
      <c r="L6" s="13"/>
      <c r="M6" s="11"/>
      <c r="N6" s="13"/>
      <c r="O6" s="1"/>
      <c r="P6" s="1"/>
      <c r="Q6" s="1"/>
      <c r="R6" s="1"/>
      <c r="S6" s="1"/>
      <c r="T6" s="1"/>
      <c r="U6" s="1"/>
      <c r="V6" s="1"/>
      <c r="W6" s="1"/>
      <c r="X6" s="51"/>
      <c r="Y6" s="51"/>
      <c r="Z6" s="51"/>
      <c r="AA6" s="1"/>
      <c r="AB6" s="51"/>
    </row>
    <row r="7" spans="1:28" ht="37.5" customHeight="1" x14ac:dyDescent="0.25">
      <c r="A7" s="352" t="s">
        <v>2</v>
      </c>
      <c r="B7" s="353"/>
      <c r="C7" s="354"/>
      <c r="D7" s="14" t="s">
        <v>3</v>
      </c>
      <c r="E7" s="14" t="s">
        <v>4</v>
      </c>
      <c r="F7" s="14" t="s">
        <v>5</v>
      </c>
      <c r="G7" s="15" t="s">
        <v>40</v>
      </c>
      <c r="H7" s="15" t="s">
        <v>39</v>
      </c>
      <c r="I7" s="16" t="s">
        <v>38</v>
      </c>
      <c r="J7" s="15" t="s">
        <v>41</v>
      </c>
      <c r="K7" s="16" t="s">
        <v>42</v>
      </c>
      <c r="L7" s="15" t="s">
        <v>43</v>
      </c>
      <c r="M7" s="15" t="s">
        <v>45</v>
      </c>
      <c r="N7" s="15" t="s">
        <v>44</v>
      </c>
      <c r="O7" s="192" t="s">
        <v>53</v>
      </c>
      <c r="P7" s="192" t="s">
        <v>54</v>
      </c>
      <c r="Q7" s="192" t="s">
        <v>55</v>
      </c>
      <c r="R7" s="192" t="s">
        <v>56</v>
      </c>
      <c r="S7" s="191" t="s">
        <v>57</v>
      </c>
      <c r="T7" s="192" t="s">
        <v>58</v>
      </c>
      <c r="U7" s="192" t="s">
        <v>59</v>
      </c>
      <c r="V7" s="192" t="s">
        <v>60</v>
      </c>
      <c r="W7" s="191" t="s">
        <v>61</v>
      </c>
      <c r="X7" s="192" t="s">
        <v>62</v>
      </c>
      <c r="Y7" s="192" t="s">
        <v>63</v>
      </c>
      <c r="Z7" s="192" t="s">
        <v>64</v>
      </c>
      <c r="AA7" s="181" t="s">
        <v>72</v>
      </c>
      <c r="AB7" s="53"/>
    </row>
    <row r="8" spans="1:28" s="1" customFormat="1" ht="50.1" customHeight="1" x14ac:dyDescent="0.25">
      <c r="A8" s="361" t="s">
        <v>6</v>
      </c>
      <c r="B8" s="544" t="s">
        <v>213</v>
      </c>
      <c r="C8" s="362"/>
      <c r="D8" s="365" t="s">
        <v>8</v>
      </c>
      <c r="E8" s="365" t="s">
        <v>9</v>
      </c>
      <c r="F8" s="313" t="s">
        <v>10</v>
      </c>
      <c r="G8" s="355">
        <f>'Fusion_Twist РРЦ'!G8:N8*'скидки наценки'!$C$3*'скидки наценки'!$C$8</f>
        <v>11550</v>
      </c>
      <c r="H8" s="356"/>
      <c r="I8" s="356"/>
      <c r="J8" s="356"/>
      <c r="K8" s="356"/>
      <c r="L8" s="356"/>
      <c r="M8" s="356"/>
      <c r="N8" s="357"/>
      <c r="O8" s="358">
        <f>'Fusion_Twist РРЦ'!O8:Z8*'скидки наценки'!$C$3*'скидки наценки'!$C$8</f>
        <v>13150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60"/>
      <c r="AA8" s="67">
        <f>'Fusion_Twist РРЦ'!AA8*'скидки наценки'!$C$3*'скидки наценки'!$C$8</f>
        <v>17550</v>
      </c>
      <c r="AB8" s="54"/>
    </row>
    <row r="9" spans="1:28" s="1" customFormat="1" ht="50.1" customHeight="1" x14ac:dyDescent="0.25">
      <c r="A9" s="361"/>
      <c r="B9" s="363"/>
      <c r="C9" s="364"/>
      <c r="D9" s="366"/>
      <c r="E9" s="366"/>
      <c r="F9" s="314" t="s">
        <v>11</v>
      </c>
      <c r="G9" s="343">
        <f>'Fusion_Twist РРЦ'!G9:N9*'скидки наценки'!$C$3*'скидки наценки'!$C$8</f>
        <v>17600</v>
      </c>
      <c r="H9" s="344"/>
      <c r="I9" s="344"/>
      <c r="J9" s="344"/>
      <c r="K9" s="344"/>
      <c r="L9" s="344"/>
      <c r="M9" s="344"/>
      <c r="N9" s="345"/>
      <c r="O9" s="346">
        <f>'Fusion_Twist РРЦ'!O9:Z9*'скидки наценки'!$C$3*'скидки наценки'!$C$8</f>
        <v>19200</v>
      </c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88">
        <v>23600</v>
      </c>
      <c r="AB9" s="55"/>
    </row>
    <row r="10" spans="1:28" s="22" customFormat="1" ht="50.1" hidden="1" customHeight="1" x14ac:dyDescent="0.25">
      <c r="A10" s="361"/>
      <c r="B10" s="367" t="s">
        <v>207</v>
      </c>
      <c r="C10" s="368"/>
      <c r="D10" s="371" t="s">
        <v>8</v>
      </c>
      <c r="E10" s="371" t="s">
        <v>9</v>
      </c>
      <c r="F10" s="315" t="s">
        <v>10</v>
      </c>
      <c r="G10" s="21">
        <v>14099.500000000002</v>
      </c>
      <c r="H10" s="21">
        <v>14099.500000000002</v>
      </c>
      <c r="I10" s="21">
        <v>14099.500000000002</v>
      </c>
      <c r="J10" s="21">
        <v>14099.500000000002</v>
      </c>
      <c r="K10" s="21" t="s">
        <v>13</v>
      </c>
      <c r="L10" s="21" t="s">
        <v>13</v>
      </c>
      <c r="M10" s="21" t="s">
        <v>13</v>
      </c>
      <c r="N10" s="21" t="s">
        <v>13</v>
      </c>
      <c r="O10" s="21" t="s">
        <v>13</v>
      </c>
      <c r="P10" s="52"/>
      <c r="Q10" s="52"/>
      <c r="R10" s="52"/>
      <c r="S10" s="52"/>
      <c r="T10" s="52"/>
      <c r="U10" s="52"/>
      <c r="V10" s="52"/>
      <c r="W10" s="52"/>
      <c r="X10" s="52" t="s">
        <v>13</v>
      </c>
      <c r="Y10" s="52"/>
      <c r="Z10" s="52" t="s">
        <v>13</v>
      </c>
      <c r="AA10" s="52" t="s">
        <v>13</v>
      </c>
      <c r="AB10" s="52" t="s">
        <v>13</v>
      </c>
    </row>
    <row r="11" spans="1:28" s="22" customFormat="1" ht="50.1" hidden="1" customHeight="1" x14ac:dyDescent="0.25">
      <c r="A11" s="361"/>
      <c r="B11" s="369"/>
      <c r="C11" s="370"/>
      <c r="D11" s="372"/>
      <c r="E11" s="372"/>
      <c r="F11" s="316" t="s">
        <v>11</v>
      </c>
      <c r="G11" s="24">
        <v>20149.5</v>
      </c>
      <c r="H11" s="24">
        <v>20149.5</v>
      </c>
      <c r="I11" s="24">
        <v>20149.5</v>
      </c>
      <c r="J11" s="24">
        <v>20149.5</v>
      </c>
      <c r="K11" s="24" t="s">
        <v>13</v>
      </c>
      <c r="L11" s="24" t="s">
        <v>13</v>
      </c>
      <c r="M11" s="24" t="s">
        <v>13</v>
      </c>
      <c r="N11" s="24" t="s">
        <v>13</v>
      </c>
      <c r="O11" s="24" t="s">
        <v>13</v>
      </c>
      <c r="P11" s="24"/>
      <c r="Q11" s="24"/>
      <c r="R11" s="24"/>
      <c r="S11" s="24"/>
      <c r="T11" s="24"/>
      <c r="U11" s="24"/>
      <c r="V11" s="24"/>
      <c r="W11" s="24"/>
      <c r="X11" s="24" t="s">
        <v>13</v>
      </c>
      <c r="Y11" s="24"/>
      <c r="Z11" s="24" t="s">
        <v>13</v>
      </c>
      <c r="AA11" s="24" t="s">
        <v>13</v>
      </c>
      <c r="AB11" s="24" t="s">
        <v>13</v>
      </c>
    </row>
    <row r="12" spans="1:28" ht="15" customHeight="1" x14ac:dyDescent="0.25">
      <c r="B12" s="4" t="s">
        <v>14</v>
      </c>
      <c r="F12" s="4"/>
    </row>
  </sheetData>
  <mergeCells count="13">
    <mergeCell ref="O9:Z9"/>
    <mergeCell ref="G8:N8"/>
    <mergeCell ref="G9:N9"/>
    <mergeCell ref="O8:Z8"/>
    <mergeCell ref="B5:E5"/>
    <mergeCell ref="A7:C7"/>
    <mergeCell ref="A8:A11"/>
    <mergeCell ref="B8:C9"/>
    <mergeCell ref="D8:D9"/>
    <mergeCell ref="E8:E9"/>
    <mergeCell ref="B10:C11"/>
    <mergeCell ref="D10:D11"/>
    <mergeCell ref="E10:E11"/>
  </mergeCells>
  <pageMargins left="0.23622047244094491" right="0.23622047244094491" top="0.59055118110236227" bottom="0.31496062992125984" header="0.59055118110236227" footer="0.31496062992125984"/>
  <pageSetup paperSize="9" scale="45" firstPageNumber="3" orientation="landscape" useFirstPageNumber="1" r:id="rId1"/>
  <headerFooter>
    <oddHeader>&amp;L&amp;G&amp;R&amp;14ПРАЙС-ЛИСТ от 31.07.2020&amp;11
&amp;"-,полужирный курсив"на коллекцию FUSION/TWIST&amp;"-,обычный"
розничная цена в рублях РФ (без НДС)</oddHeader>
    <oddFooter>&amp;L3&amp;R&amp;G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3"/>
  <sheetViews>
    <sheetView view="pageBreakPreview" topLeftCell="A10" zoomScale="70" zoomScaleSheetLayoutView="70" workbookViewId="0">
      <selection activeCell="F11" sqref="A11:XFD12"/>
    </sheetView>
  </sheetViews>
  <sheetFormatPr defaultColWidth="8.85546875" defaultRowHeight="15" x14ac:dyDescent="0.25"/>
  <cols>
    <col min="1" max="1" width="3.28515625" style="58" customWidth="1"/>
    <col min="2" max="2" width="18.140625" style="58" customWidth="1"/>
    <col min="3" max="3" width="12.7109375" style="58" customWidth="1"/>
    <col min="4" max="5" width="10.7109375" style="58" customWidth="1"/>
    <col min="6" max="7" width="11.5703125" style="84" customWidth="1"/>
    <col min="8" max="8" width="12.5703125" style="58" customWidth="1"/>
    <col min="9" max="9" width="14.42578125" style="58" customWidth="1"/>
    <col min="10" max="12" width="11.5703125" style="58" customWidth="1"/>
    <col min="13" max="13" width="14.42578125" style="58" customWidth="1"/>
    <col min="14" max="15" width="11.5703125" style="58" customWidth="1"/>
    <col min="16" max="19" width="13.28515625" style="58" customWidth="1"/>
    <col min="20" max="16384" width="8.85546875" style="58"/>
  </cols>
  <sheetData>
    <row r="1" spans="1:19" ht="18" customHeight="1" x14ac:dyDescent="0.3">
      <c r="A1" s="194"/>
      <c r="B1" s="2"/>
      <c r="C1" s="2"/>
      <c r="D1" s="2"/>
      <c r="E1" s="2"/>
      <c r="F1" s="3"/>
      <c r="G1" s="3"/>
      <c r="H1" s="2"/>
      <c r="I1" s="2"/>
      <c r="J1" s="111"/>
      <c r="K1" s="2"/>
      <c r="L1" s="2"/>
      <c r="M1" s="2"/>
      <c r="N1" s="2"/>
      <c r="O1" s="2"/>
      <c r="P1" s="2"/>
      <c r="Q1" s="2"/>
      <c r="R1" s="2"/>
    </row>
    <row r="2" spans="1:19" ht="18" customHeight="1" x14ac:dyDescent="0.3">
      <c r="A2" s="194"/>
      <c r="B2" s="2"/>
      <c r="C2" s="2"/>
      <c r="D2" s="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3"/>
      <c r="Q2" s="183"/>
      <c r="R2" s="183"/>
      <c r="S2" s="182"/>
    </row>
    <row r="3" spans="1:19" ht="18" customHeight="1" x14ac:dyDescent="0.3">
      <c r="A3" s="59"/>
      <c r="B3" s="194"/>
      <c r="C3" s="194"/>
      <c r="D3" s="194"/>
      <c r="E3" s="194"/>
      <c r="F3" s="60"/>
      <c r="G3" s="60"/>
      <c r="H3" s="194"/>
      <c r="I3" s="194"/>
      <c r="J3" s="111"/>
      <c r="K3" s="194"/>
      <c r="L3" s="194"/>
      <c r="M3" s="194"/>
      <c r="N3" s="194"/>
      <c r="O3" s="194"/>
      <c r="P3" s="194"/>
      <c r="Q3" s="194"/>
      <c r="R3" s="194"/>
      <c r="S3" s="112"/>
    </row>
    <row r="4" spans="1:19" ht="18" customHeight="1" x14ac:dyDescent="0.3">
      <c r="A4" s="59"/>
      <c r="B4" s="194"/>
      <c r="C4" s="194"/>
      <c r="D4" s="194"/>
      <c r="E4" s="194"/>
      <c r="F4" s="60"/>
      <c r="G4" s="60"/>
      <c r="H4" s="194"/>
      <c r="I4" s="194"/>
      <c r="J4" s="111"/>
      <c r="K4" s="194"/>
      <c r="L4" s="194"/>
      <c r="M4" s="194"/>
      <c r="N4" s="194"/>
      <c r="O4" s="194"/>
      <c r="P4" s="194"/>
      <c r="Q4" s="194"/>
      <c r="R4" s="194"/>
      <c r="S4" s="112"/>
    </row>
    <row r="5" spans="1:19" ht="90" customHeight="1" x14ac:dyDescent="0.3">
      <c r="A5" s="61"/>
      <c r="B5" s="420" t="s">
        <v>0</v>
      </c>
      <c r="C5" s="421"/>
      <c r="D5" s="421"/>
      <c r="E5" s="297"/>
      <c r="F5" s="62"/>
      <c r="G5" s="62"/>
      <c r="H5" s="113"/>
      <c r="J5" s="111"/>
      <c r="K5" s="61"/>
      <c r="L5" s="61"/>
      <c r="M5" s="61"/>
      <c r="N5" s="61"/>
      <c r="O5" s="61"/>
      <c r="P5" s="61"/>
      <c r="Q5" s="61"/>
      <c r="R5" s="61"/>
      <c r="S5" s="112"/>
    </row>
    <row r="6" spans="1:19" x14ac:dyDescent="0.25">
      <c r="A6" s="194"/>
      <c r="B6" s="63" t="s">
        <v>1</v>
      </c>
      <c r="C6" s="194"/>
      <c r="D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12"/>
    </row>
    <row r="7" spans="1:19" ht="27.95" customHeight="1" x14ac:dyDescent="0.25">
      <c r="A7" s="422" t="s">
        <v>2</v>
      </c>
      <c r="B7" s="422"/>
      <c r="C7" s="422"/>
      <c r="D7" s="413" t="s">
        <v>3</v>
      </c>
      <c r="E7" s="413" t="s">
        <v>4</v>
      </c>
      <c r="F7" s="413" t="s">
        <v>5</v>
      </c>
      <c r="G7" s="423" t="s">
        <v>149</v>
      </c>
      <c r="H7" s="193" t="s">
        <v>108</v>
      </c>
      <c r="I7" s="193" t="s">
        <v>109</v>
      </c>
      <c r="J7" s="193" t="s">
        <v>103</v>
      </c>
      <c r="K7" s="193" t="s">
        <v>105</v>
      </c>
      <c r="L7" s="193" t="s">
        <v>104</v>
      </c>
      <c r="M7" s="193" t="s">
        <v>183</v>
      </c>
      <c r="N7" s="193" t="s">
        <v>184</v>
      </c>
      <c r="O7" s="193" t="s">
        <v>185</v>
      </c>
      <c r="P7" s="193" t="s">
        <v>106</v>
      </c>
      <c r="Q7" s="193" t="s">
        <v>134</v>
      </c>
      <c r="R7" s="193" t="s">
        <v>135</v>
      </c>
      <c r="S7" s="193" t="s">
        <v>107</v>
      </c>
    </row>
    <row r="8" spans="1:19" ht="41.25" customHeight="1" x14ac:dyDescent="0.25">
      <c r="A8" s="422"/>
      <c r="B8" s="422"/>
      <c r="C8" s="422"/>
      <c r="D8" s="414"/>
      <c r="E8" s="414"/>
      <c r="F8" s="414"/>
      <c r="G8" s="424"/>
      <c r="H8" s="99" t="s">
        <v>150</v>
      </c>
      <c r="I8" s="99" t="s">
        <v>175</v>
      </c>
      <c r="J8" s="99" t="s">
        <v>166</v>
      </c>
      <c r="K8" s="99" t="s">
        <v>169</v>
      </c>
      <c r="L8" s="99" t="s">
        <v>169</v>
      </c>
      <c r="M8" s="99" t="s">
        <v>174</v>
      </c>
      <c r="N8" s="99" t="s">
        <v>174</v>
      </c>
      <c r="O8" s="99" t="s">
        <v>174</v>
      </c>
      <c r="P8" s="99" t="s">
        <v>174</v>
      </c>
      <c r="Q8" s="99" t="s">
        <v>169</v>
      </c>
      <c r="R8" s="99" t="s">
        <v>169</v>
      </c>
      <c r="S8" s="99" t="s">
        <v>174</v>
      </c>
    </row>
    <row r="9" spans="1:19" s="194" customFormat="1" ht="44.1" customHeight="1" x14ac:dyDescent="0.25">
      <c r="A9" s="419" t="s">
        <v>73</v>
      </c>
      <c r="B9" s="425" t="s">
        <v>74</v>
      </c>
      <c r="C9" s="387"/>
      <c r="D9" s="410" t="s">
        <v>8</v>
      </c>
      <c r="E9" s="410" t="s">
        <v>9</v>
      </c>
      <c r="F9" s="64" t="s">
        <v>10</v>
      </c>
      <c r="G9" s="207" t="s">
        <v>13</v>
      </c>
      <c r="H9" s="207" t="s">
        <v>13</v>
      </c>
      <c r="I9" s="207" t="s">
        <v>13</v>
      </c>
      <c r="J9" s="261">
        <v>9225</v>
      </c>
      <c r="K9" s="67">
        <v>9225</v>
      </c>
      <c r="L9" s="67">
        <v>9225</v>
      </c>
      <c r="M9" s="67">
        <v>9225</v>
      </c>
      <c r="N9" s="67">
        <v>9700</v>
      </c>
      <c r="O9" s="67">
        <v>9700</v>
      </c>
      <c r="P9" s="67">
        <v>9225</v>
      </c>
      <c r="Q9" s="207" t="s">
        <v>13</v>
      </c>
      <c r="R9" s="67">
        <v>9700</v>
      </c>
      <c r="S9" s="67">
        <v>9700</v>
      </c>
    </row>
    <row r="10" spans="1:19" s="194" customFormat="1" ht="44.1" customHeight="1" x14ac:dyDescent="0.25">
      <c r="A10" s="419"/>
      <c r="B10" s="375"/>
      <c r="C10" s="391"/>
      <c r="D10" s="411"/>
      <c r="E10" s="411"/>
      <c r="F10" s="65" t="s">
        <v>11</v>
      </c>
      <c r="G10" s="241" t="s">
        <v>13</v>
      </c>
      <c r="H10" s="208" t="s">
        <v>13</v>
      </c>
      <c r="I10" s="208" t="s">
        <v>13</v>
      </c>
      <c r="J10" s="262">
        <v>12900</v>
      </c>
      <c r="K10" s="88">
        <v>12900</v>
      </c>
      <c r="L10" s="88">
        <v>12900</v>
      </c>
      <c r="M10" s="88">
        <v>12900</v>
      </c>
      <c r="N10" s="88">
        <v>13375</v>
      </c>
      <c r="O10" s="88">
        <v>13375</v>
      </c>
      <c r="P10" s="88">
        <v>12900</v>
      </c>
      <c r="Q10" s="208" t="s">
        <v>13</v>
      </c>
      <c r="R10" s="88">
        <v>13375</v>
      </c>
      <c r="S10" s="88">
        <v>13375</v>
      </c>
    </row>
    <row r="11" spans="1:19" s="199" customFormat="1" ht="44.1" customHeight="1" x14ac:dyDescent="0.25">
      <c r="A11" s="408" t="s">
        <v>65</v>
      </c>
      <c r="B11" s="409" t="s">
        <v>76</v>
      </c>
      <c r="C11" s="409"/>
      <c r="D11" s="410" t="s">
        <v>8</v>
      </c>
      <c r="E11" s="410" t="s">
        <v>9</v>
      </c>
      <c r="F11" s="64" t="s">
        <v>10</v>
      </c>
      <c r="G11" s="207">
        <v>13225</v>
      </c>
      <c r="H11" s="67">
        <v>13925</v>
      </c>
      <c r="I11" s="67">
        <v>16825</v>
      </c>
      <c r="J11" s="207" t="s">
        <v>13</v>
      </c>
      <c r="K11" s="207" t="s">
        <v>13</v>
      </c>
      <c r="L11" s="207" t="s">
        <v>13</v>
      </c>
      <c r="M11" s="207" t="s">
        <v>13</v>
      </c>
      <c r="N11" s="207" t="s">
        <v>13</v>
      </c>
      <c r="O11" s="207" t="s">
        <v>13</v>
      </c>
      <c r="P11" s="207" t="s">
        <v>13</v>
      </c>
      <c r="Q11" s="67">
        <v>13925</v>
      </c>
      <c r="R11" s="67">
        <v>13925</v>
      </c>
      <c r="S11" s="207" t="s">
        <v>13</v>
      </c>
    </row>
    <row r="12" spans="1:19" s="199" customFormat="1" ht="44.1" customHeight="1" x14ac:dyDescent="0.25">
      <c r="A12" s="408"/>
      <c r="B12" s="409"/>
      <c r="C12" s="409"/>
      <c r="D12" s="411"/>
      <c r="E12" s="411"/>
      <c r="F12" s="65" t="s">
        <v>11</v>
      </c>
      <c r="G12" s="208">
        <v>19000</v>
      </c>
      <c r="H12" s="88">
        <v>19700</v>
      </c>
      <c r="I12" s="88">
        <v>22600</v>
      </c>
      <c r="J12" s="208" t="s">
        <v>13</v>
      </c>
      <c r="K12" s="208" t="s">
        <v>13</v>
      </c>
      <c r="L12" s="208" t="s">
        <v>13</v>
      </c>
      <c r="M12" s="208" t="s">
        <v>13</v>
      </c>
      <c r="N12" s="208" t="s">
        <v>13</v>
      </c>
      <c r="O12" s="208" t="s">
        <v>13</v>
      </c>
      <c r="P12" s="208" t="s">
        <v>13</v>
      </c>
      <c r="Q12" s="88">
        <v>19700</v>
      </c>
      <c r="R12" s="88">
        <v>19700</v>
      </c>
      <c r="S12" s="208" t="s">
        <v>13</v>
      </c>
    </row>
    <row r="13" spans="1:19" s="87" customFormat="1" ht="44.1" customHeight="1" x14ac:dyDescent="0.25">
      <c r="A13" s="408"/>
      <c r="B13" s="412" t="s">
        <v>66</v>
      </c>
      <c r="C13" s="412"/>
      <c r="D13" s="410" t="s">
        <v>8</v>
      </c>
      <c r="E13" s="410" t="s">
        <v>9</v>
      </c>
      <c r="F13" s="64" t="s">
        <v>10</v>
      </c>
      <c r="G13" s="207">
        <v>14649.999999999998</v>
      </c>
      <c r="H13" s="67">
        <v>14399.999999999998</v>
      </c>
      <c r="I13" s="67">
        <v>17400</v>
      </c>
      <c r="J13" s="207" t="s">
        <v>13</v>
      </c>
      <c r="K13" s="207" t="s">
        <v>13</v>
      </c>
      <c r="L13" s="207" t="s">
        <v>13</v>
      </c>
      <c r="M13" s="67">
        <f>N13-300</f>
        <v>14099.999999999998</v>
      </c>
      <c r="N13" s="67">
        <v>14399.999999999998</v>
      </c>
      <c r="O13" s="67">
        <v>14399.999999999998</v>
      </c>
      <c r="P13" s="207" t="s">
        <v>13</v>
      </c>
      <c r="Q13" s="67">
        <v>14399.999999999998</v>
      </c>
      <c r="R13" s="67">
        <v>14399.999999999998</v>
      </c>
      <c r="S13" s="207" t="s">
        <v>13</v>
      </c>
    </row>
    <row r="14" spans="1:19" s="87" customFormat="1" ht="44.1" customHeight="1" x14ac:dyDescent="0.25">
      <c r="A14" s="408"/>
      <c r="B14" s="412"/>
      <c r="C14" s="412"/>
      <c r="D14" s="411"/>
      <c r="E14" s="411"/>
      <c r="F14" s="65" t="s">
        <v>11</v>
      </c>
      <c r="G14" s="208">
        <v>20750</v>
      </c>
      <c r="H14" s="88">
        <v>20500</v>
      </c>
      <c r="I14" s="88">
        <v>23500</v>
      </c>
      <c r="J14" s="208" t="s">
        <v>13</v>
      </c>
      <c r="K14" s="208" t="s">
        <v>13</v>
      </c>
      <c r="L14" s="208" t="s">
        <v>13</v>
      </c>
      <c r="M14" s="88">
        <f>N14-300</f>
        <v>20200</v>
      </c>
      <c r="N14" s="88">
        <v>20500</v>
      </c>
      <c r="O14" s="88">
        <v>20500</v>
      </c>
      <c r="P14" s="208" t="s">
        <v>13</v>
      </c>
      <c r="Q14" s="88">
        <v>20500</v>
      </c>
      <c r="R14" s="88">
        <v>20500</v>
      </c>
      <c r="S14" s="208" t="s">
        <v>13</v>
      </c>
    </row>
    <row r="15" spans="1:19" s="199" customFormat="1" ht="44.1" customHeight="1" x14ac:dyDescent="0.25">
      <c r="A15" s="408"/>
      <c r="B15" s="405" t="s">
        <v>67</v>
      </c>
      <c r="C15" s="405"/>
      <c r="D15" s="406" t="s">
        <v>8</v>
      </c>
      <c r="E15" s="406" t="s">
        <v>9</v>
      </c>
      <c r="F15" s="89" t="s">
        <v>10</v>
      </c>
      <c r="G15" s="209">
        <v>15075</v>
      </c>
      <c r="H15" s="90">
        <v>14925</v>
      </c>
      <c r="I15" s="90">
        <v>17925</v>
      </c>
      <c r="J15" s="209" t="s">
        <v>13</v>
      </c>
      <c r="K15" s="209" t="s">
        <v>13</v>
      </c>
      <c r="L15" s="209" t="s">
        <v>13</v>
      </c>
      <c r="M15" s="209" t="s">
        <v>13</v>
      </c>
      <c r="N15" s="209" t="s">
        <v>13</v>
      </c>
      <c r="O15" s="209" t="s">
        <v>13</v>
      </c>
      <c r="P15" s="209" t="s">
        <v>13</v>
      </c>
      <c r="Q15" s="90">
        <v>14925</v>
      </c>
      <c r="R15" s="90">
        <v>14925</v>
      </c>
      <c r="S15" s="209" t="s">
        <v>13</v>
      </c>
    </row>
    <row r="16" spans="1:19" s="199" customFormat="1" ht="43.5" customHeight="1" x14ac:dyDescent="0.25">
      <c r="A16" s="408"/>
      <c r="B16" s="405"/>
      <c r="C16" s="405"/>
      <c r="D16" s="407"/>
      <c r="E16" s="407"/>
      <c r="F16" s="92" t="s">
        <v>11</v>
      </c>
      <c r="G16" s="212">
        <v>21950</v>
      </c>
      <c r="H16" s="210">
        <v>21800</v>
      </c>
      <c r="I16" s="93">
        <v>24800</v>
      </c>
      <c r="J16" s="210" t="s">
        <v>13</v>
      </c>
      <c r="K16" s="210" t="s">
        <v>13</v>
      </c>
      <c r="L16" s="210" t="s">
        <v>13</v>
      </c>
      <c r="M16" s="210" t="s">
        <v>13</v>
      </c>
      <c r="N16" s="210" t="s">
        <v>13</v>
      </c>
      <c r="O16" s="210" t="s">
        <v>13</v>
      </c>
      <c r="P16" s="210" t="s">
        <v>13</v>
      </c>
      <c r="Q16" s="210">
        <v>21800</v>
      </c>
      <c r="R16" s="210">
        <v>21800</v>
      </c>
      <c r="S16" s="210" t="s">
        <v>13</v>
      </c>
    </row>
    <row r="17" spans="1:19" ht="15" customHeight="1" x14ac:dyDescent="0.25">
      <c r="B17" s="58" t="s">
        <v>14</v>
      </c>
      <c r="F17" s="58"/>
      <c r="G17" s="58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66"/>
    </row>
    <row r="18" spans="1:19" ht="15" customHeight="1" x14ac:dyDescent="0.25">
      <c r="B18" s="58" t="s">
        <v>198</v>
      </c>
      <c r="F18" s="58"/>
      <c r="G18" s="58"/>
    </row>
    <row r="19" spans="1:19" s="199" customFormat="1" ht="1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73" customFormat="1" ht="15" customHeight="1" x14ac:dyDescent="0.25">
      <c r="B20" s="71" t="s">
        <v>68</v>
      </c>
      <c r="H20" s="101"/>
      <c r="I20" s="101"/>
      <c r="J20" s="101"/>
      <c r="K20" s="102"/>
      <c r="L20" s="102"/>
      <c r="M20" s="102"/>
      <c r="N20" s="102"/>
      <c r="O20" s="102"/>
      <c r="P20" s="102"/>
      <c r="Q20" s="102"/>
      <c r="R20" s="102"/>
    </row>
    <row r="21" spans="1:19" s="73" customFormat="1" ht="30" customHeight="1" x14ac:dyDescent="0.25">
      <c r="A21" s="403" t="s">
        <v>69</v>
      </c>
      <c r="B21" s="403"/>
      <c r="C21" s="403"/>
      <c r="D21" s="403"/>
      <c r="E21" s="403"/>
      <c r="F21" s="403"/>
      <c r="G21" s="239" t="str">
        <f>G7</f>
        <v>Зебра 0 ДГ ДГ</v>
      </c>
      <c r="H21" s="192" t="str">
        <f>H7</f>
        <v>Зебра 0 ДГ ДО</v>
      </c>
      <c r="I21" s="192" t="str">
        <f>I7</f>
        <v>SkyDream15 ДО</v>
      </c>
      <c r="J21" s="192" t="str">
        <f>J7</f>
        <v>S6</v>
      </c>
      <c r="K21" s="192" t="str">
        <f>K7</f>
        <v>S8</v>
      </c>
      <c r="L21" s="192" t="str">
        <f>L7</f>
        <v>S7</v>
      </c>
      <c r="M21" s="240" t="str">
        <f>M7</f>
        <v>Страйк 101/ S1</v>
      </c>
      <c r="N21" s="240" t="str">
        <f>N7</f>
        <v>Страйк 103/S3</v>
      </c>
      <c r="O21" s="240" t="str">
        <f>O7</f>
        <v>Страйк 102/S2</v>
      </c>
      <c r="P21" s="240" t="str">
        <f>P7</f>
        <v>S10</v>
      </c>
      <c r="Q21" s="240" t="str">
        <f>Q7</f>
        <v>Неаполь ДГО</v>
      </c>
      <c r="R21" s="240" t="str">
        <f>R7</f>
        <v>Неаполь ДО/ S12</v>
      </c>
      <c r="S21" s="240" t="str">
        <f>S7</f>
        <v>S13</v>
      </c>
    </row>
    <row r="22" spans="1:19" s="94" customFormat="1" ht="15" customHeight="1" x14ac:dyDescent="0.25">
      <c r="A22" s="385" t="s">
        <v>77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</row>
    <row r="23" spans="1:19" s="95" customFormat="1" ht="27" customHeight="1" x14ac:dyDescent="0.25">
      <c r="A23" s="395" t="s">
        <v>95</v>
      </c>
      <c r="B23" s="395"/>
      <c r="C23" s="398" t="s">
        <v>96</v>
      </c>
      <c r="D23" s="398"/>
      <c r="E23" s="398" t="s">
        <v>97</v>
      </c>
      <c r="F23" s="398"/>
      <c r="G23" s="105" t="s">
        <v>13</v>
      </c>
      <c r="H23" s="105" t="s">
        <v>13</v>
      </c>
      <c r="I23" s="105"/>
      <c r="J23" s="105" t="s">
        <v>13</v>
      </c>
      <c r="K23" s="187"/>
      <c r="L23" s="188"/>
      <c r="M23" s="187"/>
      <c r="N23" s="188"/>
      <c r="O23" s="187"/>
      <c r="P23" s="187"/>
      <c r="Q23" s="105"/>
      <c r="R23" s="187"/>
      <c r="S23" s="187"/>
    </row>
    <row r="24" spans="1:19" s="95" customFormat="1" ht="27" customHeight="1" x14ac:dyDescent="0.25">
      <c r="A24" s="395"/>
      <c r="B24" s="395"/>
      <c r="C24" s="399" t="s">
        <v>98</v>
      </c>
      <c r="D24" s="399"/>
      <c r="E24" s="404" t="s">
        <v>83</v>
      </c>
      <c r="F24" s="404"/>
      <c r="G24" s="103" t="s">
        <v>13</v>
      </c>
      <c r="H24" s="103" t="s">
        <v>13</v>
      </c>
      <c r="I24" s="103" t="s">
        <v>13</v>
      </c>
      <c r="J24" s="103" t="s">
        <v>13</v>
      </c>
      <c r="K24" s="103"/>
      <c r="L24" s="103"/>
      <c r="M24" s="103"/>
      <c r="N24" s="189"/>
      <c r="O24" s="189"/>
      <c r="P24" s="103"/>
      <c r="Q24" s="226" t="s">
        <v>13</v>
      </c>
      <c r="R24" s="226" t="s">
        <v>13</v>
      </c>
      <c r="S24" s="103"/>
    </row>
    <row r="25" spans="1:19" s="95" customFormat="1" ht="27" customHeight="1" x14ac:dyDescent="0.25">
      <c r="A25" s="395"/>
      <c r="B25" s="395"/>
      <c r="C25" s="399"/>
      <c r="D25" s="399"/>
      <c r="E25" s="399" t="s">
        <v>99</v>
      </c>
      <c r="F25" s="399"/>
      <c r="G25" s="103" t="s">
        <v>13</v>
      </c>
      <c r="H25" s="103" t="s">
        <v>13</v>
      </c>
      <c r="I25" s="103" t="s">
        <v>13</v>
      </c>
      <c r="J25" s="103" t="s">
        <v>13</v>
      </c>
      <c r="K25" s="103">
        <v>450</v>
      </c>
      <c r="L25" s="103">
        <v>450</v>
      </c>
      <c r="M25" s="103">
        <v>450</v>
      </c>
      <c r="N25" s="103">
        <v>450</v>
      </c>
      <c r="O25" s="229">
        <v>550</v>
      </c>
      <c r="P25" s="103">
        <v>450</v>
      </c>
      <c r="Q25" s="227" t="s">
        <v>13</v>
      </c>
      <c r="R25" s="227" t="s">
        <v>13</v>
      </c>
      <c r="S25" s="103">
        <v>450</v>
      </c>
    </row>
    <row r="26" spans="1:19" s="95" customFormat="1" ht="27" customHeight="1" x14ac:dyDescent="0.25">
      <c r="A26" s="395"/>
      <c r="B26" s="395"/>
      <c r="C26" s="398" t="s">
        <v>82</v>
      </c>
      <c r="D26" s="398"/>
      <c r="E26" s="400" t="s">
        <v>83</v>
      </c>
      <c r="F26" s="400"/>
      <c r="G26" s="105" t="s">
        <v>13</v>
      </c>
      <c r="H26" s="187"/>
      <c r="I26" s="105" t="s">
        <v>13</v>
      </c>
      <c r="J26" s="105" t="s">
        <v>13</v>
      </c>
      <c r="K26" s="105" t="s">
        <v>13</v>
      </c>
      <c r="L26" s="105" t="s">
        <v>13</v>
      </c>
      <c r="M26" s="105" t="s">
        <v>13</v>
      </c>
      <c r="N26" s="105" t="s">
        <v>13</v>
      </c>
      <c r="O26" s="105" t="s">
        <v>13</v>
      </c>
      <c r="P26" s="105" t="s">
        <v>13</v>
      </c>
      <c r="Q26" s="105" t="s">
        <v>13</v>
      </c>
      <c r="R26" s="105" t="s">
        <v>13</v>
      </c>
      <c r="S26" s="105" t="s">
        <v>13</v>
      </c>
    </row>
    <row r="27" spans="1:19" s="95" customFormat="1" ht="27" customHeight="1" x14ac:dyDescent="0.25">
      <c r="A27" s="395"/>
      <c r="B27" s="395"/>
      <c r="C27" s="398"/>
      <c r="D27" s="398"/>
      <c r="E27" s="400" t="s">
        <v>84</v>
      </c>
      <c r="F27" s="400"/>
      <c r="G27" s="105" t="s">
        <v>13</v>
      </c>
      <c r="H27" s="219">
        <v>950</v>
      </c>
      <c r="I27" s="105" t="s">
        <v>13</v>
      </c>
      <c r="J27" s="105" t="s">
        <v>13</v>
      </c>
      <c r="K27" s="105" t="s">
        <v>13</v>
      </c>
      <c r="L27" s="105" t="s">
        <v>13</v>
      </c>
      <c r="M27" s="105" t="s">
        <v>13</v>
      </c>
      <c r="N27" s="105" t="s">
        <v>13</v>
      </c>
      <c r="O27" s="105" t="s">
        <v>13</v>
      </c>
      <c r="P27" s="105" t="s">
        <v>13</v>
      </c>
      <c r="Q27" s="105" t="s">
        <v>13</v>
      </c>
      <c r="R27" s="105" t="s">
        <v>13</v>
      </c>
      <c r="S27" s="105" t="s">
        <v>13</v>
      </c>
    </row>
    <row r="28" spans="1:19" s="95" customFormat="1" ht="27" customHeight="1" x14ac:dyDescent="0.25">
      <c r="A28" s="395"/>
      <c r="B28" s="395"/>
      <c r="C28" s="398"/>
      <c r="D28" s="398"/>
      <c r="E28" s="400" t="s">
        <v>85</v>
      </c>
      <c r="F28" s="400"/>
      <c r="G28" s="105" t="s">
        <v>13</v>
      </c>
      <c r="H28" s="219">
        <v>1450</v>
      </c>
      <c r="I28" s="105" t="s">
        <v>13</v>
      </c>
      <c r="J28" s="105" t="s">
        <v>13</v>
      </c>
      <c r="K28" s="105" t="s">
        <v>13</v>
      </c>
      <c r="L28" s="105" t="s">
        <v>13</v>
      </c>
      <c r="M28" s="105" t="s">
        <v>13</v>
      </c>
      <c r="N28" s="105" t="s">
        <v>13</v>
      </c>
      <c r="O28" s="105" t="s">
        <v>13</v>
      </c>
      <c r="P28" s="105" t="s">
        <v>13</v>
      </c>
      <c r="Q28" s="105" t="s">
        <v>13</v>
      </c>
      <c r="R28" s="105" t="s">
        <v>13</v>
      </c>
      <c r="S28" s="105" t="s">
        <v>13</v>
      </c>
    </row>
    <row r="29" spans="1:19" s="95" customFormat="1" ht="27" customHeight="1" x14ac:dyDescent="0.25">
      <c r="A29" s="395"/>
      <c r="B29" s="395"/>
      <c r="C29" s="396" t="s">
        <v>167</v>
      </c>
      <c r="D29" s="397"/>
      <c r="E29" s="401" t="s">
        <v>168</v>
      </c>
      <c r="F29" s="402"/>
      <c r="G29" s="105" t="s">
        <v>13</v>
      </c>
      <c r="H29" s="105" t="s">
        <v>13</v>
      </c>
      <c r="I29" s="105" t="s">
        <v>13</v>
      </c>
      <c r="J29" s="187"/>
      <c r="K29" s="105" t="s">
        <v>13</v>
      </c>
      <c r="L29" s="105" t="s">
        <v>13</v>
      </c>
      <c r="M29" s="105" t="s">
        <v>13</v>
      </c>
      <c r="N29" s="105" t="s">
        <v>13</v>
      </c>
      <c r="O29" s="105" t="s">
        <v>13</v>
      </c>
      <c r="P29" s="105" t="s">
        <v>13</v>
      </c>
      <c r="Q29" s="228" t="s">
        <v>13</v>
      </c>
      <c r="R29" s="228" t="s">
        <v>13</v>
      </c>
      <c r="S29" s="228" t="s">
        <v>13</v>
      </c>
    </row>
    <row r="30" spans="1:19" s="95" customFormat="1" ht="27" hidden="1" customHeight="1" x14ac:dyDescent="0.25">
      <c r="A30" s="395" t="s">
        <v>172</v>
      </c>
      <c r="B30" s="395"/>
      <c r="C30" s="396" t="s">
        <v>173</v>
      </c>
      <c r="D30" s="397"/>
      <c r="E30" s="398" t="s">
        <v>97</v>
      </c>
      <c r="F30" s="398"/>
      <c r="G30" s="105" t="s">
        <v>13</v>
      </c>
      <c r="H30" s="105" t="s">
        <v>13</v>
      </c>
      <c r="I30" s="105" t="s">
        <v>13</v>
      </c>
      <c r="J30" s="105" t="s">
        <v>13</v>
      </c>
      <c r="K30" s="105" t="s">
        <v>13</v>
      </c>
      <c r="L30" s="105" t="s">
        <v>13</v>
      </c>
      <c r="M30" s="105" t="s">
        <v>13</v>
      </c>
      <c r="N30" s="105" t="s">
        <v>13</v>
      </c>
      <c r="O30" s="105" t="s">
        <v>13</v>
      </c>
      <c r="P30" s="105" t="s">
        <v>13</v>
      </c>
      <c r="Q30" s="228"/>
      <c r="R30" s="216"/>
      <c r="S30" s="228" t="s">
        <v>13</v>
      </c>
    </row>
    <row r="31" spans="1:19" s="95" customFormat="1" ht="27" customHeight="1" x14ac:dyDescent="0.25">
      <c r="A31" s="382" t="s">
        <v>100</v>
      </c>
      <c r="B31" s="383"/>
      <c r="C31" s="383"/>
      <c r="D31" s="383"/>
      <c r="E31" s="383"/>
      <c r="F31" s="384"/>
      <c r="G31" s="103" t="s">
        <v>13</v>
      </c>
      <c r="H31" s="220">
        <v>500</v>
      </c>
      <c r="I31" s="103" t="s">
        <v>13</v>
      </c>
      <c r="J31" s="218" t="s">
        <v>13</v>
      </c>
      <c r="K31" s="103">
        <v>250</v>
      </c>
      <c r="L31" s="103">
        <v>250</v>
      </c>
      <c r="M31" s="103" t="s">
        <v>13</v>
      </c>
      <c r="N31" s="103" t="s">
        <v>13</v>
      </c>
      <c r="O31" s="103" t="s">
        <v>13</v>
      </c>
      <c r="P31" s="103"/>
      <c r="Q31" s="103">
        <v>250</v>
      </c>
      <c r="R31" s="103">
        <v>250</v>
      </c>
      <c r="S31" s="227" t="s">
        <v>13</v>
      </c>
    </row>
    <row r="32" spans="1:19" s="95" customFormat="1" ht="27" customHeight="1" x14ac:dyDescent="0.25">
      <c r="A32" s="377" t="s">
        <v>101</v>
      </c>
      <c r="B32" s="378"/>
      <c r="C32" s="378"/>
      <c r="D32" s="378"/>
      <c r="E32" s="378"/>
      <c r="F32" s="379"/>
      <c r="G32" s="105" t="s">
        <v>13</v>
      </c>
      <c r="H32" s="219">
        <v>1000</v>
      </c>
      <c r="I32" s="105" t="s">
        <v>13</v>
      </c>
      <c r="J32" s="105" t="s">
        <v>13</v>
      </c>
      <c r="K32" s="105">
        <v>450</v>
      </c>
      <c r="L32" s="105">
        <v>450</v>
      </c>
      <c r="M32" s="105" t="s">
        <v>13</v>
      </c>
      <c r="N32" s="105" t="s">
        <v>13</v>
      </c>
      <c r="O32" s="105" t="s">
        <v>13</v>
      </c>
      <c r="P32" s="105"/>
      <c r="Q32" s="105">
        <v>450</v>
      </c>
      <c r="R32" s="105">
        <v>450</v>
      </c>
      <c r="S32" s="228" t="s">
        <v>13</v>
      </c>
    </row>
    <row r="33" spans="1:19" s="95" customFormat="1" ht="27" hidden="1" customHeight="1" x14ac:dyDescent="0.25">
      <c r="A33" s="382" t="s">
        <v>170</v>
      </c>
      <c r="B33" s="383"/>
      <c r="C33" s="383"/>
      <c r="D33" s="383"/>
      <c r="E33" s="383"/>
      <c r="F33" s="384"/>
      <c r="G33" s="103" t="s">
        <v>13</v>
      </c>
      <c r="H33" s="103" t="s">
        <v>13</v>
      </c>
      <c r="I33" s="189"/>
      <c r="J33" s="218" t="s">
        <v>13</v>
      </c>
      <c r="K33" s="103" t="s">
        <v>13</v>
      </c>
      <c r="L33" s="103" t="s">
        <v>13</v>
      </c>
      <c r="M33" s="103" t="s">
        <v>13</v>
      </c>
      <c r="N33" s="103" t="s">
        <v>13</v>
      </c>
      <c r="O33" s="103" t="s">
        <v>13</v>
      </c>
      <c r="P33" s="103" t="s">
        <v>13</v>
      </c>
      <c r="Q33" s="227" t="s">
        <v>13</v>
      </c>
      <c r="R33" s="227" t="s">
        <v>13</v>
      </c>
      <c r="S33" s="227" t="s">
        <v>13</v>
      </c>
    </row>
    <row r="34" spans="1:19" s="94" customFormat="1" ht="15" hidden="1" customHeight="1" x14ac:dyDescent="0.25">
      <c r="A34" s="385" t="s">
        <v>88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</row>
    <row r="35" spans="1:19" s="104" customFormat="1" ht="27" hidden="1" customHeight="1" x14ac:dyDescent="0.25">
      <c r="A35" s="373" t="s">
        <v>89</v>
      </c>
      <c r="B35" s="374"/>
      <c r="C35" s="387"/>
      <c r="D35" s="378" t="s">
        <v>90</v>
      </c>
      <c r="E35" s="378"/>
      <c r="F35" s="379"/>
      <c r="G35" s="219" t="s">
        <v>13</v>
      </c>
      <c r="H35" s="219">
        <v>2150</v>
      </c>
      <c r="I35" s="219" t="s">
        <v>13</v>
      </c>
      <c r="J35" s="219" t="s">
        <v>13</v>
      </c>
      <c r="K35" s="219" t="s">
        <v>13</v>
      </c>
      <c r="L35" s="219" t="s">
        <v>13</v>
      </c>
      <c r="M35" s="105" t="s">
        <v>13</v>
      </c>
      <c r="N35" s="105" t="s">
        <v>13</v>
      </c>
      <c r="O35" s="105" t="s">
        <v>13</v>
      </c>
      <c r="P35" s="105" t="s">
        <v>13</v>
      </c>
      <c r="Q35" s="105" t="s">
        <v>13</v>
      </c>
      <c r="R35" s="105" t="s">
        <v>13</v>
      </c>
      <c r="S35" s="105" t="s">
        <v>13</v>
      </c>
    </row>
    <row r="36" spans="1:19" s="104" customFormat="1" ht="27" hidden="1" customHeight="1" x14ac:dyDescent="0.25">
      <c r="A36" s="388"/>
      <c r="B36" s="389"/>
      <c r="C36" s="390"/>
      <c r="D36" s="383" t="s">
        <v>91</v>
      </c>
      <c r="E36" s="383"/>
      <c r="F36" s="384"/>
      <c r="G36" s="220" t="s">
        <v>13</v>
      </c>
      <c r="H36" s="220">
        <v>4500</v>
      </c>
      <c r="I36" s="220" t="s">
        <v>13</v>
      </c>
      <c r="J36" s="220" t="s">
        <v>13</v>
      </c>
      <c r="K36" s="220" t="s">
        <v>13</v>
      </c>
      <c r="L36" s="220" t="s">
        <v>13</v>
      </c>
      <c r="M36" s="103" t="s">
        <v>13</v>
      </c>
      <c r="N36" s="103" t="s">
        <v>13</v>
      </c>
      <c r="O36" s="103" t="s">
        <v>13</v>
      </c>
      <c r="P36" s="103" t="s">
        <v>13</v>
      </c>
      <c r="Q36" s="103" t="s">
        <v>13</v>
      </c>
      <c r="R36" s="103" t="s">
        <v>13</v>
      </c>
      <c r="S36" s="103" t="s">
        <v>13</v>
      </c>
    </row>
    <row r="37" spans="1:19" s="104" customFormat="1" ht="27" hidden="1" customHeight="1" x14ac:dyDescent="0.25">
      <c r="A37" s="375"/>
      <c r="B37" s="376"/>
      <c r="C37" s="391"/>
      <c r="D37" s="378" t="s">
        <v>92</v>
      </c>
      <c r="E37" s="378"/>
      <c r="F37" s="379"/>
      <c r="G37" s="219" t="s">
        <v>13</v>
      </c>
      <c r="H37" s="219">
        <v>5000</v>
      </c>
      <c r="I37" s="219" t="s">
        <v>13</v>
      </c>
      <c r="J37" s="219" t="s">
        <v>13</v>
      </c>
      <c r="K37" s="219" t="s">
        <v>13</v>
      </c>
      <c r="L37" s="219" t="s">
        <v>13</v>
      </c>
      <c r="M37" s="105" t="s">
        <v>13</v>
      </c>
      <c r="N37" s="105" t="s">
        <v>13</v>
      </c>
      <c r="O37" s="105" t="s">
        <v>13</v>
      </c>
      <c r="P37" s="105" t="s">
        <v>13</v>
      </c>
      <c r="Q37" s="105" t="s">
        <v>13</v>
      </c>
      <c r="R37" s="105" t="s">
        <v>13</v>
      </c>
      <c r="S37" s="105" t="s">
        <v>13</v>
      </c>
    </row>
    <row r="38" spans="1:19" ht="18.75" customHeight="1" x14ac:dyDescent="0.25">
      <c r="A38" s="70"/>
      <c r="B38" s="96"/>
      <c r="C38" s="96"/>
      <c r="D38" s="96"/>
      <c r="E38" s="96"/>
      <c r="F38" s="96"/>
      <c r="G38" s="96"/>
      <c r="H38" s="96"/>
      <c r="I38" s="96"/>
      <c r="J38" s="96"/>
      <c r="K38" s="110"/>
      <c r="L38" s="110"/>
      <c r="M38" s="110"/>
      <c r="N38" s="110"/>
      <c r="O38" s="110"/>
      <c r="P38" s="110"/>
      <c r="Q38" s="110"/>
      <c r="R38" s="110"/>
    </row>
    <row r="39" spans="1:19" x14ac:dyDescent="0.25">
      <c r="B39" s="73"/>
      <c r="F39" s="58"/>
      <c r="G39" s="58"/>
    </row>
    <row r="40" spans="1:19" x14ac:dyDescent="0.25">
      <c r="B40" s="58" t="s">
        <v>71</v>
      </c>
    </row>
    <row r="42" spans="1:19" ht="17.25" customHeight="1" x14ac:dyDescent="0.25"/>
    <row r="43" spans="1:19" ht="17.25" customHeight="1" x14ac:dyDescent="0.25"/>
    <row r="47" spans="1:19" ht="32.25" customHeight="1" x14ac:dyDescent="0.25"/>
    <row r="53" ht="15" customHeight="1" x14ac:dyDescent="0.25"/>
  </sheetData>
  <mergeCells count="45">
    <mergeCell ref="B5:D5"/>
    <mergeCell ref="A7:C8"/>
    <mergeCell ref="D7:D8"/>
    <mergeCell ref="E7:E8"/>
    <mergeCell ref="F7:F8"/>
    <mergeCell ref="G7:G8"/>
    <mergeCell ref="A9:A10"/>
    <mergeCell ref="B9:C10"/>
    <mergeCell ref="D9:D10"/>
    <mergeCell ref="E9:E10"/>
    <mergeCell ref="A21:F21"/>
    <mergeCell ref="A22:S22"/>
    <mergeCell ref="A23:B29"/>
    <mergeCell ref="C23:D23"/>
    <mergeCell ref="E23:F23"/>
    <mergeCell ref="C24:D25"/>
    <mergeCell ref="E24:F24"/>
    <mergeCell ref="B15:C16"/>
    <mergeCell ref="D15:D16"/>
    <mergeCell ref="E15:E16"/>
    <mergeCell ref="A11:A16"/>
    <mergeCell ref="B11:C12"/>
    <mergeCell ref="D11:D12"/>
    <mergeCell ref="E11:E12"/>
    <mergeCell ref="B13:C14"/>
    <mergeCell ref="D13:D14"/>
    <mergeCell ref="E13:E14"/>
    <mergeCell ref="A30:B30"/>
    <mergeCell ref="C30:D30"/>
    <mergeCell ref="E30:F30"/>
    <mergeCell ref="A31:F31"/>
    <mergeCell ref="A32:F32"/>
    <mergeCell ref="A33:F33"/>
    <mergeCell ref="E25:F25"/>
    <mergeCell ref="C26:D28"/>
    <mergeCell ref="E26:F26"/>
    <mergeCell ref="E27:F27"/>
    <mergeCell ref="E28:F28"/>
    <mergeCell ref="C29:D29"/>
    <mergeCell ref="E29:F29"/>
    <mergeCell ref="A34:S34"/>
    <mergeCell ref="A35:C37"/>
    <mergeCell ref="D35:F35"/>
    <mergeCell ref="D36:F36"/>
    <mergeCell ref="D37:F37"/>
  </mergeCells>
  <pageMargins left="0.23622047244094491" right="0.23622047244094491" top="0.59055118110236227" bottom="0.31496062992125984" header="0.59055118110236227" footer="0.31496062992125984"/>
  <pageSetup paperSize="9" scale="55" firstPageNumber="4" orientation="landscape" useFirstPageNumber="1" r:id="rId1"/>
  <headerFooter>
    <oddHeader>&amp;L&amp;G&amp;R&amp;14ПРАЙС-ЛИСТ от 01.08.2019&amp;11
&amp;"-,полужирный курсив"на коллекцию STANDART&amp;"-,обычный"
розничная цена в рублях РФ (без НДС)</oddHeader>
    <oddFooter>&amp;L4&amp;R&amp;G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6"/>
  <sheetViews>
    <sheetView view="pageBreakPreview" zoomScale="70" zoomScaleNormal="70" zoomScaleSheetLayoutView="70" workbookViewId="0">
      <selection activeCell="AD9" sqref="AD9"/>
    </sheetView>
  </sheetViews>
  <sheetFormatPr defaultColWidth="8.85546875" defaultRowHeight="15" x14ac:dyDescent="0.25"/>
  <cols>
    <col min="1" max="1" width="3.28515625" style="4" customWidth="1"/>
    <col min="2" max="2" width="18.140625" style="4" customWidth="1"/>
    <col min="3" max="3" width="12.7109375" style="4" customWidth="1"/>
    <col min="4" max="5" width="14.28515625" style="4" customWidth="1"/>
    <col min="6" max="6" width="10.7109375" style="50" customWidth="1"/>
    <col min="7" max="14" width="11.85546875" style="4" hidden="1" customWidth="1"/>
    <col min="15" max="27" width="11.85546875" style="4" customWidth="1"/>
    <col min="28" max="28" width="5.28515625" style="4" customWidth="1"/>
    <col min="29" max="16384" width="8.85546875" style="4"/>
  </cols>
  <sheetData>
    <row r="1" spans="1:28" ht="18" customHeight="1" x14ac:dyDescent="0.3">
      <c r="A1" s="265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customHeight="1" x14ac:dyDescent="0.3">
      <c r="A2" s="265"/>
      <c r="B2" s="2"/>
      <c r="C2" s="2"/>
      <c r="D2" s="2"/>
      <c r="E2" s="2"/>
      <c r="F2" s="3"/>
      <c r="G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customHeight="1" x14ac:dyDescent="0.3">
      <c r="A3" s="265"/>
      <c r="B3" s="2"/>
      <c r="C3" s="2"/>
      <c r="D3" s="2"/>
      <c r="E3" s="2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5"/>
    </row>
    <row r="4" spans="1:28" ht="18" customHeight="1" x14ac:dyDescent="0.25">
      <c r="A4" s="6"/>
      <c r="B4" s="265"/>
      <c r="C4" s="265"/>
      <c r="D4" s="265"/>
      <c r="E4" s="265"/>
      <c r="F4" s="22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7"/>
    </row>
    <row r="5" spans="1:28" ht="90" customHeight="1" x14ac:dyDescent="0.25">
      <c r="A5" s="8"/>
      <c r="B5" s="350" t="s">
        <v>0</v>
      </c>
      <c r="C5" s="350"/>
      <c r="D5" s="351"/>
      <c r="E5" s="351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8"/>
    </row>
    <row r="6" spans="1:28" x14ac:dyDescent="0.25">
      <c r="A6" s="265"/>
      <c r="B6" s="9" t="s">
        <v>1</v>
      </c>
      <c r="C6" s="9"/>
      <c r="D6" s="265"/>
      <c r="E6" s="265"/>
      <c r="F6" s="10"/>
      <c r="G6" s="265"/>
      <c r="H6" s="265"/>
      <c r="I6" s="265"/>
      <c r="J6" s="11"/>
      <c r="K6" s="12"/>
      <c r="L6" s="13"/>
      <c r="M6" s="11"/>
      <c r="N6" s="13"/>
      <c r="O6" s="265"/>
      <c r="P6" s="265"/>
      <c r="Q6" s="265"/>
      <c r="R6" s="265"/>
      <c r="S6" s="265"/>
      <c r="T6" s="265"/>
      <c r="U6" s="265"/>
      <c r="V6" s="265"/>
      <c r="W6" s="265"/>
      <c r="X6" s="51"/>
      <c r="Y6" s="51"/>
      <c r="Z6" s="51"/>
      <c r="AA6" s="265"/>
      <c r="AB6" s="51"/>
    </row>
    <row r="7" spans="1:28" ht="30" customHeight="1" x14ac:dyDescent="0.25">
      <c r="A7" s="352" t="s">
        <v>2</v>
      </c>
      <c r="B7" s="353"/>
      <c r="C7" s="354"/>
      <c r="D7" s="14" t="s">
        <v>3</v>
      </c>
      <c r="E7" s="14" t="s">
        <v>4</v>
      </c>
      <c r="F7" s="14" t="s">
        <v>5</v>
      </c>
      <c r="G7" s="15" t="s">
        <v>40</v>
      </c>
      <c r="H7" s="15" t="s">
        <v>39</v>
      </c>
      <c r="I7" s="16" t="s">
        <v>38</v>
      </c>
      <c r="J7" s="15" t="s">
        <v>41</v>
      </c>
      <c r="K7" s="16" t="s">
        <v>42</v>
      </c>
      <c r="L7" s="15" t="s">
        <v>43</v>
      </c>
      <c r="M7" s="15" t="s">
        <v>45</v>
      </c>
      <c r="N7" s="15" t="s">
        <v>44</v>
      </c>
      <c r="O7" s="192" t="s">
        <v>53</v>
      </c>
      <c r="P7" s="192" t="s">
        <v>54</v>
      </c>
      <c r="Q7" s="192" t="s">
        <v>55</v>
      </c>
      <c r="R7" s="192" t="s">
        <v>56</v>
      </c>
      <c r="S7" s="191" t="s">
        <v>57</v>
      </c>
      <c r="T7" s="192" t="s">
        <v>58</v>
      </c>
      <c r="U7" s="192" t="s">
        <v>59</v>
      </c>
      <c r="V7" s="192" t="s">
        <v>60</v>
      </c>
      <c r="W7" s="191" t="s">
        <v>61</v>
      </c>
      <c r="X7" s="192" t="s">
        <v>62</v>
      </c>
      <c r="Y7" s="192" t="s">
        <v>63</v>
      </c>
      <c r="Z7" s="192" t="s">
        <v>64</v>
      </c>
      <c r="AA7" s="181" t="s">
        <v>72</v>
      </c>
      <c r="AB7" s="53"/>
    </row>
    <row r="8" spans="1:28" s="265" customFormat="1" ht="50.1" customHeight="1" x14ac:dyDescent="0.25">
      <c r="A8" s="349" t="s">
        <v>6</v>
      </c>
      <c r="B8" s="332" t="s">
        <v>7</v>
      </c>
      <c r="C8" s="333"/>
      <c r="D8" s="341" t="s">
        <v>8</v>
      </c>
      <c r="E8" s="341" t="s">
        <v>9</v>
      </c>
      <c r="F8" s="17" t="s">
        <v>10</v>
      </c>
      <c r="G8" s="355">
        <f>'Fusion_Twist РРЦ'!G8:N8*'скидки наценки'!$C$3*'скидки наценки'!$C$8</f>
        <v>11550</v>
      </c>
      <c r="H8" s="356"/>
      <c r="I8" s="356"/>
      <c r="J8" s="356"/>
      <c r="K8" s="356"/>
      <c r="L8" s="356"/>
      <c r="M8" s="356"/>
      <c r="N8" s="357"/>
      <c r="O8" s="358">
        <f>'Fusion_Twist РРЦ'!O8:Z8*'скидки наценки'!$C$3*'скидки наценки'!$C$8</f>
        <v>13150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60"/>
      <c r="AA8" s="67">
        <f>'Fusion_Twist РРЦ'!AA8*'скидки наценки'!$C$3*'скидки наценки'!$C$8</f>
        <v>17550</v>
      </c>
      <c r="AB8" s="54"/>
    </row>
    <row r="9" spans="1:28" s="265" customFormat="1" ht="50.1" customHeight="1" x14ac:dyDescent="0.25">
      <c r="A9" s="349"/>
      <c r="B9" s="334"/>
      <c r="C9" s="335"/>
      <c r="D9" s="342"/>
      <c r="E9" s="342"/>
      <c r="F9" s="19" t="s">
        <v>11</v>
      </c>
      <c r="G9" s="343">
        <f>'Fusion_Twist РРЦ'!G9:N9*'скидки наценки'!$C$3*'скидки наценки'!$C$8</f>
        <v>17600</v>
      </c>
      <c r="H9" s="344"/>
      <c r="I9" s="344"/>
      <c r="J9" s="344"/>
      <c r="K9" s="344"/>
      <c r="L9" s="344"/>
      <c r="M9" s="344"/>
      <c r="N9" s="345"/>
      <c r="O9" s="346">
        <f>'Fusion_Twist РРЦ'!O9:Z9*'скидки наценки'!$C$3*'скидки наценки'!$C$8</f>
        <v>19200</v>
      </c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88">
        <v>23600</v>
      </c>
      <c r="AB9" s="55"/>
    </row>
    <row r="10" spans="1:28" s="22" customFormat="1" ht="50.1" hidden="1" customHeight="1" x14ac:dyDescent="0.25">
      <c r="A10" s="349"/>
      <c r="B10" s="337" t="s">
        <v>12</v>
      </c>
      <c r="C10" s="338"/>
      <c r="D10" s="327" t="s">
        <v>8</v>
      </c>
      <c r="E10" s="327" t="s">
        <v>9</v>
      </c>
      <c r="F10" s="20" t="s">
        <v>10</v>
      </c>
      <c r="G10" s="21">
        <v>14099.500000000002</v>
      </c>
      <c r="H10" s="21">
        <v>14099.500000000002</v>
      </c>
      <c r="I10" s="21">
        <v>14099.500000000002</v>
      </c>
      <c r="J10" s="21">
        <v>14099.500000000002</v>
      </c>
      <c r="K10" s="21" t="s">
        <v>13</v>
      </c>
      <c r="L10" s="21" t="s">
        <v>13</v>
      </c>
      <c r="M10" s="21" t="s">
        <v>13</v>
      </c>
      <c r="N10" s="21" t="s">
        <v>13</v>
      </c>
      <c r="O10" s="21" t="s">
        <v>13</v>
      </c>
      <c r="P10" s="52"/>
      <c r="Q10" s="52"/>
      <c r="R10" s="52"/>
      <c r="S10" s="52"/>
      <c r="T10" s="52"/>
      <c r="U10" s="52"/>
      <c r="V10" s="52"/>
      <c r="W10" s="52"/>
      <c r="X10" s="52" t="s">
        <v>13</v>
      </c>
      <c r="Y10" s="52"/>
      <c r="Z10" s="52" t="s">
        <v>13</v>
      </c>
      <c r="AA10" s="52" t="s">
        <v>13</v>
      </c>
      <c r="AB10" s="52" t="s">
        <v>13</v>
      </c>
    </row>
    <row r="11" spans="1:28" s="22" customFormat="1" ht="50.1" hidden="1" customHeight="1" x14ac:dyDescent="0.25">
      <c r="A11" s="349"/>
      <c r="B11" s="339"/>
      <c r="C11" s="340"/>
      <c r="D11" s="328"/>
      <c r="E11" s="328"/>
      <c r="F11" s="23" t="s">
        <v>11</v>
      </c>
      <c r="G11" s="24">
        <v>20149.5</v>
      </c>
      <c r="H11" s="24">
        <v>20149.5</v>
      </c>
      <c r="I11" s="24">
        <v>20149.5</v>
      </c>
      <c r="J11" s="24">
        <v>20149.5</v>
      </c>
      <c r="K11" s="24" t="s">
        <v>13</v>
      </c>
      <c r="L11" s="24" t="s">
        <v>13</v>
      </c>
      <c r="M11" s="24" t="s">
        <v>13</v>
      </c>
      <c r="N11" s="24" t="s">
        <v>13</v>
      </c>
      <c r="O11" s="24" t="s">
        <v>13</v>
      </c>
      <c r="P11" s="24"/>
      <c r="Q11" s="24"/>
      <c r="R11" s="24"/>
      <c r="S11" s="24"/>
      <c r="T11" s="24"/>
      <c r="U11" s="24"/>
      <c r="V11" s="24"/>
      <c r="W11" s="24"/>
      <c r="X11" s="24" t="s">
        <v>13</v>
      </c>
      <c r="Y11" s="24"/>
      <c r="Z11" s="24" t="s">
        <v>13</v>
      </c>
      <c r="AA11" s="24" t="s">
        <v>13</v>
      </c>
      <c r="AB11" s="24" t="s">
        <v>13</v>
      </c>
    </row>
    <row r="12" spans="1:28" ht="15" customHeight="1" x14ac:dyDescent="0.25">
      <c r="B12" s="4" t="s">
        <v>14</v>
      </c>
      <c r="F12" s="4"/>
    </row>
    <row r="13" spans="1:28" ht="18" customHeight="1" x14ac:dyDescent="0.25">
      <c r="A13" s="265"/>
      <c r="F13" s="10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</row>
    <row r="14" spans="1:28" ht="15" hidden="1" customHeight="1" x14ac:dyDescent="0.25">
      <c r="A14" s="13"/>
      <c r="B14" s="25" t="s">
        <v>15</v>
      </c>
      <c r="C14" s="25"/>
      <c r="D14" s="13"/>
      <c r="E14" s="26"/>
      <c r="F14" s="4"/>
      <c r="L14" s="265"/>
      <c r="M14" s="265"/>
    </row>
    <row r="15" spans="1:28" ht="30" hidden="1" customHeight="1" x14ac:dyDescent="0.25">
      <c r="A15" s="329" t="s">
        <v>16</v>
      </c>
      <c r="B15" s="330"/>
      <c r="C15" s="329" t="s">
        <v>17</v>
      </c>
      <c r="D15" s="331"/>
      <c r="E15" s="330"/>
      <c r="F15" s="312" t="s">
        <v>18</v>
      </c>
      <c r="G15" s="15" t="str">
        <f>G7</f>
        <v>R5</v>
      </c>
      <c r="H15" s="15" t="str">
        <f t="shared" ref="H15:AA15" si="0">H7</f>
        <v>R15</v>
      </c>
      <c r="I15" s="15" t="str">
        <f t="shared" si="0"/>
        <v>R4X</v>
      </c>
      <c r="J15" s="15" t="str">
        <f t="shared" si="0"/>
        <v>R4X2</v>
      </c>
      <c r="K15" s="15" t="str">
        <f t="shared" si="0"/>
        <v>R7</v>
      </c>
      <c r="L15" s="15" t="str">
        <f t="shared" si="0"/>
        <v>R8</v>
      </c>
      <c r="M15" s="15" t="str">
        <f t="shared" si="0"/>
        <v>R17</v>
      </c>
      <c r="N15" s="15" t="str">
        <f t="shared" si="0"/>
        <v>R12</v>
      </c>
      <c r="O15" s="15" t="str">
        <f t="shared" si="0"/>
        <v>Z5</v>
      </c>
      <c r="P15" s="15" t="str">
        <f t="shared" si="0"/>
        <v>Z9</v>
      </c>
      <c r="Q15" s="15" t="str">
        <f t="shared" si="0"/>
        <v>Z12</v>
      </c>
      <c r="R15" s="15" t="str">
        <f t="shared" si="0"/>
        <v>Z20</v>
      </c>
      <c r="S15" s="15" t="str">
        <f t="shared" si="0"/>
        <v>Z21</v>
      </c>
      <c r="T15" s="15" t="str">
        <f t="shared" si="0"/>
        <v>Z19</v>
      </c>
      <c r="U15" s="15" t="str">
        <f t="shared" si="0"/>
        <v>Z22</v>
      </c>
      <c r="V15" s="15" t="str">
        <f t="shared" si="0"/>
        <v>Z10</v>
      </c>
      <c r="W15" s="15" t="str">
        <f t="shared" si="0"/>
        <v>Z11</v>
      </c>
      <c r="X15" s="15" t="str">
        <f t="shared" si="0"/>
        <v>Z6</v>
      </c>
      <c r="Y15" s="15" t="str">
        <f t="shared" si="0"/>
        <v>Z7</v>
      </c>
      <c r="Z15" s="15" t="str">
        <f t="shared" si="0"/>
        <v>Z8</v>
      </c>
      <c r="AA15" s="15" t="str">
        <f t="shared" si="0"/>
        <v>Квадри</v>
      </c>
      <c r="AB15" s="53"/>
    </row>
    <row r="16" spans="1:28" ht="30" hidden="1" customHeight="1" x14ac:dyDescent="0.25">
      <c r="A16" s="332" t="s">
        <v>19</v>
      </c>
      <c r="B16" s="333"/>
      <c r="C16" s="336" t="s">
        <v>20</v>
      </c>
      <c r="D16" s="336"/>
      <c r="E16" s="336"/>
      <c r="F16" s="18">
        <v>2550</v>
      </c>
      <c r="G16" s="27"/>
      <c r="H16" s="27"/>
      <c r="I16" s="27"/>
      <c r="J16" s="27"/>
      <c r="K16" s="27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6"/>
    </row>
    <row r="17" spans="1:28" ht="30" hidden="1" customHeight="1" x14ac:dyDescent="0.25">
      <c r="A17" s="334"/>
      <c r="B17" s="335"/>
      <c r="C17" s="336" t="s">
        <v>21</v>
      </c>
      <c r="D17" s="336"/>
      <c r="E17" s="336"/>
      <c r="F17" s="234">
        <v>4950</v>
      </c>
      <c r="G17" s="27"/>
      <c r="H17" s="27"/>
      <c r="I17" s="27"/>
      <c r="J17" s="27"/>
      <c r="K17" s="27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56"/>
    </row>
    <row r="18" spans="1:28" ht="18" customHeight="1" x14ac:dyDescent="0.25">
      <c r="F18" s="4"/>
    </row>
    <row r="19" spans="1:28" ht="15" customHeight="1" x14ac:dyDescent="0.25">
      <c r="A19" s="29"/>
      <c r="B19" s="71" t="s">
        <v>29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O19" s="31" t="s">
        <v>194</v>
      </c>
      <c r="P19" s="77"/>
    </row>
    <row r="20" spans="1:28" s="30" customFormat="1" ht="12" customHeight="1" x14ac:dyDescent="0.25">
      <c r="B20" s="31" t="s">
        <v>30</v>
      </c>
      <c r="C20" s="76"/>
      <c r="D20" s="76"/>
      <c r="E20" s="76"/>
      <c r="F20" s="76"/>
      <c r="G20" s="76"/>
      <c r="H20" s="31" t="s">
        <v>194</v>
      </c>
      <c r="I20" s="77"/>
      <c r="J20" s="78"/>
      <c r="K20" s="79"/>
      <c r="L20" s="75"/>
      <c r="M20" s="75"/>
      <c r="O20" s="35" t="s">
        <v>195</v>
      </c>
      <c r="P20" s="7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30" customFormat="1" ht="12" customHeight="1" x14ac:dyDescent="0.25">
      <c r="B21" s="36" t="s">
        <v>51</v>
      </c>
      <c r="C21" s="76"/>
      <c r="D21" s="76"/>
      <c r="E21" s="76"/>
      <c r="F21" s="76"/>
      <c r="G21" s="76"/>
      <c r="H21" s="35" t="s">
        <v>195</v>
      </c>
      <c r="I21" s="77"/>
      <c r="J21" s="78"/>
      <c r="K21" s="37"/>
      <c r="L21" s="75"/>
      <c r="M21" s="75"/>
      <c r="O21" s="35" t="s">
        <v>196</v>
      </c>
      <c r="P21" s="7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30" customFormat="1" ht="12" customHeight="1" x14ac:dyDescent="0.25">
      <c r="B22" s="76" t="s">
        <v>52</v>
      </c>
      <c r="C22" s="76"/>
      <c r="D22" s="76"/>
      <c r="E22" s="76"/>
      <c r="F22" s="76"/>
      <c r="G22" s="76"/>
      <c r="H22" s="35" t="s">
        <v>196</v>
      </c>
      <c r="I22" s="77"/>
      <c r="J22" s="76"/>
      <c r="K22" s="37"/>
      <c r="L22" s="75"/>
      <c r="M22" s="75"/>
      <c r="P22" s="7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30" customFormat="1" ht="12" customHeight="1" x14ac:dyDescent="0.25">
      <c r="B23" s="31" t="s">
        <v>31</v>
      </c>
      <c r="C23" s="76"/>
      <c r="D23" s="76"/>
      <c r="E23" s="76"/>
      <c r="F23" s="76"/>
      <c r="G23" s="76"/>
      <c r="I23" s="77"/>
      <c r="J23" s="76"/>
      <c r="K23" s="79"/>
      <c r="L23" s="75"/>
      <c r="M23" s="7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30" customFormat="1" ht="12" customHeight="1" x14ac:dyDescent="0.25">
      <c r="B24" s="35" t="s">
        <v>33</v>
      </c>
      <c r="C24" s="76"/>
      <c r="D24" s="76"/>
      <c r="E24" s="76"/>
      <c r="F24" s="76"/>
      <c r="G24" s="76"/>
      <c r="I24" s="77"/>
      <c r="J24" s="76"/>
      <c r="K24" s="37"/>
      <c r="L24" s="75"/>
      <c r="M24" s="7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30" customFormat="1" ht="12" customHeight="1" x14ac:dyDescent="0.25">
      <c r="B25" s="35" t="s">
        <v>34</v>
      </c>
      <c r="C25" s="76"/>
      <c r="D25" s="76"/>
      <c r="E25" s="76"/>
      <c r="F25" s="76"/>
      <c r="G25" s="76"/>
      <c r="H25" s="31"/>
      <c r="I25" s="77"/>
      <c r="J25" s="76"/>
      <c r="K25" s="37"/>
      <c r="L25" s="75"/>
      <c r="M25" s="7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30" customFormat="1" ht="12" customHeight="1" x14ac:dyDescent="0.25">
      <c r="B26" s="35" t="s">
        <v>35</v>
      </c>
      <c r="C26" s="76"/>
      <c r="D26" s="76"/>
      <c r="E26" s="76"/>
      <c r="F26" s="76"/>
      <c r="G26" s="76"/>
      <c r="H26" s="76"/>
      <c r="I26" s="35"/>
      <c r="J26" s="76"/>
      <c r="K26" s="37"/>
      <c r="L26" s="75"/>
      <c r="M26" s="80"/>
      <c r="N26" s="81"/>
      <c r="O26" s="80"/>
      <c r="P26" s="81"/>
      <c r="Q26" s="80"/>
      <c r="R26" s="81"/>
      <c r="S26" s="80"/>
      <c r="T26" s="4"/>
      <c r="U26" s="4"/>
      <c r="V26" s="4"/>
      <c r="W26" s="4"/>
      <c r="X26" s="4"/>
      <c r="Y26" s="4"/>
      <c r="Z26" s="4"/>
      <c r="AA26" s="4"/>
      <c r="AB26" s="4"/>
    </row>
    <row r="27" spans="1:28" s="30" customFormat="1" ht="12" customHeight="1" x14ac:dyDescent="0.25">
      <c r="B27" s="31" t="s">
        <v>32</v>
      </c>
      <c r="C27" s="76"/>
      <c r="D27" s="76"/>
      <c r="E27" s="76"/>
      <c r="F27" s="76"/>
      <c r="G27" s="76"/>
      <c r="H27" s="76"/>
      <c r="I27" s="31"/>
      <c r="J27" s="76"/>
      <c r="K27" s="37"/>
      <c r="L27" s="75"/>
      <c r="M27" s="80"/>
      <c r="N27" s="81"/>
      <c r="O27" s="80"/>
      <c r="P27" s="81"/>
      <c r="Q27" s="80"/>
      <c r="R27" s="81"/>
      <c r="S27" s="80"/>
      <c r="T27" s="4"/>
      <c r="U27" s="4"/>
      <c r="V27" s="4"/>
      <c r="W27" s="4"/>
      <c r="X27" s="4"/>
      <c r="Y27" s="4"/>
      <c r="Z27" s="4"/>
      <c r="AA27" s="4"/>
      <c r="AB27" s="4"/>
    </row>
    <row r="28" spans="1:28" s="30" customFormat="1" ht="12" customHeight="1" x14ac:dyDescent="0.25">
      <c r="B28" s="35" t="s">
        <v>197</v>
      </c>
      <c r="C28" s="76"/>
      <c r="D28" s="76"/>
      <c r="E28" s="76"/>
      <c r="F28" s="76"/>
      <c r="G28" s="76"/>
      <c r="H28" s="76"/>
      <c r="I28" s="35"/>
      <c r="J28" s="76"/>
      <c r="K28" s="37"/>
      <c r="L28" s="75"/>
      <c r="M28" s="33"/>
      <c r="N28" s="33"/>
      <c r="O28" s="33"/>
      <c r="P28" s="33"/>
      <c r="Q28" s="33"/>
      <c r="R28" s="33"/>
      <c r="S28" s="33"/>
      <c r="T28" s="4"/>
      <c r="U28" s="4"/>
      <c r="V28" s="4"/>
      <c r="W28" s="4"/>
      <c r="X28" s="4"/>
      <c r="Y28" s="4"/>
      <c r="Z28" s="4"/>
      <c r="AA28" s="4"/>
      <c r="AB28" s="4"/>
    </row>
    <row r="29" spans="1:28" s="30" customFormat="1" ht="12" customHeight="1" x14ac:dyDescent="0.25">
      <c r="B29" s="77"/>
      <c r="C29" s="77"/>
      <c r="D29" s="77"/>
      <c r="E29" s="77"/>
      <c r="F29" s="77"/>
      <c r="G29" s="77"/>
      <c r="H29" s="77"/>
      <c r="I29" s="82"/>
      <c r="J29" s="80"/>
      <c r="K29" s="81"/>
      <c r="L29" s="80"/>
      <c r="M29" s="33"/>
      <c r="N29" s="33"/>
      <c r="O29" s="33"/>
      <c r="P29" s="33"/>
      <c r="Q29" s="33"/>
      <c r="R29" s="33"/>
      <c r="S29" s="33"/>
      <c r="T29" s="4"/>
      <c r="U29" s="4"/>
      <c r="V29" s="4"/>
      <c r="W29" s="4"/>
      <c r="X29" s="4"/>
      <c r="Y29" s="4"/>
      <c r="Z29" s="4"/>
      <c r="AA29" s="4"/>
      <c r="AB29" s="4"/>
    </row>
    <row r="30" spans="1:28" s="30" customFormat="1" ht="12" customHeight="1" x14ac:dyDescent="0.25">
      <c r="B30" s="80"/>
      <c r="C30" s="80"/>
      <c r="D30" s="80"/>
      <c r="E30" s="80"/>
      <c r="F30" s="80"/>
      <c r="G30" s="80"/>
      <c r="H30" s="80"/>
      <c r="I30" s="83"/>
      <c r="J30" s="80"/>
      <c r="K30" s="81"/>
      <c r="L30" s="80"/>
      <c r="T30" s="4"/>
      <c r="U30" s="4"/>
      <c r="V30" s="4"/>
      <c r="W30" s="4"/>
      <c r="X30" s="4"/>
      <c r="Y30" s="4"/>
      <c r="Z30" s="4"/>
      <c r="AA30" s="4"/>
      <c r="AB30" s="4"/>
    </row>
    <row r="31" spans="1:28" s="30" customFormat="1" ht="12" customHeight="1" x14ac:dyDescent="0.25">
      <c r="B31" s="36"/>
      <c r="C31" s="36"/>
      <c r="D31" s="36"/>
      <c r="E31" s="32"/>
      <c r="F31" s="32"/>
      <c r="G31" s="35"/>
      <c r="H31" s="32"/>
      <c r="I31" s="32"/>
      <c r="J31" s="33"/>
      <c r="K31" s="33"/>
      <c r="L31" s="34"/>
      <c r="T31" s="4"/>
      <c r="U31" s="4"/>
      <c r="V31" s="4"/>
      <c r="W31" s="4"/>
      <c r="X31" s="4"/>
      <c r="Y31" s="4"/>
      <c r="Z31" s="4"/>
      <c r="AA31" s="4"/>
      <c r="AB31" s="4"/>
    </row>
    <row r="32" spans="1:28" s="30" customFormat="1" ht="12" customHeight="1" x14ac:dyDescent="0.25">
      <c r="B32" s="36"/>
      <c r="C32" s="36"/>
      <c r="D32" s="36"/>
      <c r="E32" s="32"/>
      <c r="F32" s="32"/>
      <c r="G32" s="35"/>
      <c r="H32" s="32"/>
      <c r="I32" s="32"/>
      <c r="J32" s="33"/>
      <c r="K32" s="33"/>
      <c r="L32" s="34"/>
      <c r="M32" s="80"/>
      <c r="N32" s="81"/>
      <c r="O32" s="80"/>
      <c r="P32" s="81"/>
      <c r="Q32" s="80"/>
      <c r="R32" s="81"/>
      <c r="S32" s="80"/>
      <c r="T32" s="4"/>
      <c r="U32" s="4"/>
      <c r="V32" s="4"/>
      <c r="W32" s="4"/>
      <c r="X32" s="4"/>
      <c r="Y32" s="4"/>
      <c r="Z32" s="4"/>
      <c r="AA32" s="4"/>
      <c r="AB32" s="4"/>
    </row>
    <row r="33" spans="1:28" s="42" customFormat="1" ht="18" customHeight="1" x14ac:dyDescent="0.25">
      <c r="A33" s="38"/>
      <c r="B33" s="39"/>
      <c r="C33" s="40"/>
      <c r="D33" s="40"/>
      <c r="E33" s="39"/>
      <c r="F33" s="39"/>
      <c r="G33" s="39"/>
      <c r="H33" s="39"/>
      <c r="I33" s="39"/>
      <c r="J33" s="39"/>
      <c r="K33" s="39"/>
      <c r="L33" s="39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s="42" customFormat="1" ht="12" customHeight="1" x14ac:dyDescent="0.25">
      <c r="A34" s="43"/>
      <c r="B34" s="44" t="s">
        <v>36</v>
      </c>
      <c r="C34" s="45"/>
      <c r="D34" s="45"/>
      <c r="E34" s="38"/>
      <c r="F34" s="38"/>
      <c r="G34" s="38"/>
      <c r="H34" s="38"/>
      <c r="I34" s="38"/>
      <c r="J34" s="38"/>
      <c r="K34" s="38"/>
      <c r="L34" s="38"/>
    </row>
    <row r="35" spans="1:28" s="42" customFormat="1" ht="12" customHeight="1" x14ac:dyDescent="0.25">
      <c r="A35" s="38"/>
      <c r="B35" s="46" t="s">
        <v>37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28" ht="18" customHeight="1" x14ac:dyDescent="0.25">
      <c r="A36" s="48"/>
      <c r="B36" s="33"/>
      <c r="C36" s="33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</sheetData>
  <mergeCells count="18">
    <mergeCell ref="B5:E5"/>
    <mergeCell ref="A7:C7"/>
    <mergeCell ref="A8:A11"/>
    <mergeCell ref="B8:C9"/>
    <mergeCell ref="D8:D9"/>
    <mergeCell ref="E8:E9"/>
    <mergeCell ref="G8:N8"/>
    <mergeCell ref="O8:Z8"/>
    <mergeCell ref="G9:N9"/>
    <mergeCell ref="O9:Z9"/>
    <mergeCell ref="B10:C11"/>
    <mergeCell ref="D10:D11"/>
    <mergeCell ref="E10:E11"/>
    <mergeCell ref="A15:B15"/>
    <mergeCell ref="C15:E15"/>
    <mergeCell ref="A16:B17"/>
    <mergeCell ref="C16:E16"/>
    <mergeCell ref="C17:E17"/>
  </mergeCells>
  <conditionalFormatting sqref="I31:I32 G34:AB36">
    <cfRule type="cellIs" dxfId="7" priority="8" operator="equal">
      <formula>"нет"</formula>
    </cfRule>
  </conditionalFormatting>
  <conditionalFormatting sqref="M34:N34 G34:L35">
    <cfRule type="cellIs" dxfId="6" priority="7" operator="equal">
      <formula>"нет"</formula>
    </cfRule>
  </conditionalFormatting>
  <conditionalFormatting sqref="I33 M34">
    <cfRule type="cellIs" dxfId="5" priority="6" operator="equal">
      <formula>"нет"</formula>
    </cfRule>
  </conditionalFormatting>
  <conditionalFormatting sqref="G34:L34">
    <cfRule type="cellIs" dxfId="4" priority="5" operator="equal">
      <formula>"нет"</formula>
    </cfRule>
  </conditionalFormatting>
  <conditionalFormatting sqref="G35:L35">
    <cfRule type="cellIs" dxfId="3" priority="4" operator="equal">
      <formula>"нет"</formula>
    </cfRule>
  </conditionalFormatting>
  <conditionalFormatting sqref="G34:N35">
    <cfRule type="cellIs" dxfId="2" priority="3" operator="equal">
      <formula>"нет"</formula>
    </cfRule>
  </conditionalFormatting>
  <conditionalFormatting sqref="E33:L35">
    <cfRule type="cellIs" dxfId="1" priority="2" operator="equal">
      <formula>"нет"</formula>
    </cfRule>
  </conditionalFormatting>
  <conditionalFormatting sqref="G21:G30">
    <cfRule type="cellIs" dxfId="0" priority="1" operator="equal">
      <formula>"нет"</formula>
    </cfRule>
  </conditionalFormatting>
  <pageMargins left="0.23622047244094491" right="0.23622047244094491" top="0.59055118110236227" bottom="0.31496062992125984" header="0.59055118110236227" footer="0.31496062992125984"/>
  <pageSetup paperSize="9" scale="53" firstPageNumber="3" orientation="landscape" useFirstPageNumber="1" r:id="rId1"/>
  <headerFooter>
    <oddHeader>&amp;L&amp;G&amp;R&amp;14ПРАЙС-ЛИСТ от 01.08.2019&amp;11
&amp;"-,полужирный курсив"на коллекцию FUSION/TWIST&amp;"-,обычный"
розничная цена в рублях РФ (без НДС)</oddHeader>
    <oddFooter>&amp;L3&amp;R&amp;G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1"/>
  <sheetViews>
    <sheetView view="pageBreakPreview" topLeftCell="A13" zoomScale="70" zoomScaleSheetLayoutView="70" workbookViewId="0">
      <selection activeCell="J59" sqref="I59:J59"/>
    </sheetView>
  </sheetViews>
  <sheetFormatPr defaultColWidth="8.85546875" defaultRowHeight="15" x14ac:dyDescent="0.25"/>
  <cols>
    <col min="1" max="1" width="4.28515625" style="58" customWidth="1"/>
    <col min="2" max="2" width="18.140625" style="58" customWidth="1"/>
    <col min="3" max="3" width="12.7109375" style="58" customWidth="1"/>
    <col min="4" max="5" width="10.7109375" style="58" customWidth="1"/>
    <col min="6" max="7" width="11.5703125" style="84" customWidth="1"/>
    <col min="8" max="8" width="12.5703125" style="58" customWidth="1"/>
    <col min="9" max="9" width="14.42578125" style="58" customWidth="1"/>
    <col min="10" max="12" width="11.5703125" style="58" customWidth="1"/>
    <col min="13" max="13" width="14.42578125" style="58" customWidth="1"/>
    <col min="14" max="15" width="11.5703125" style="58" customWidth="1"/>
    <col min="16" max="19" width="13.28515625" style="58" customWidth="1"/>
    <col min="20" max="16384" width="8.85546875" style="58"/>
  </cols>
  <sheetData>
    <row r="1" spans="1:19" ht="18" customHeight="1" x14ac:dyDescent="0.3">
      <c r="A1" s="57"/>
      <c r="B1" s="2"/>
      <c r="C1" s="2"/>
      <c r="D1" s="2"/>
      <c r="E1" s="2"/>
      <c r="F1" s="3"/>
      <c r="G1" s="3"/>
      <c r="H1" s="2"/>
      <c r="I1" s="2"/>
      <c r="J1" s="111"/>
      <c r="K1" s="2"/>
      <c r="L1" s="2"/>
      <c r="M1" s="2"/>
      <c r="N1" s="2"/>
      <c r="O1" s="2"/>
      <c r="P1" s="2"/>
      <c r="Q1" s="2"/>
      <c r="R1" s="2"/>
    </row>
    <row r="2" spans="1:19" ht="18" customHeight="1" x14ac:dyDescent="0.3">
      <c r="A2" s="57"/>
      <c r="B2" s="2"/>
      <c r="C2" s="2"/>
      <c r="D2" s="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3"/>
      <c r="Q2" s="183"/>
      <c r="R2" s="183"/>
      <c r="S2" s="182"/>
    </row>
    <row r="3" spans="1:19" ht="18" customHeight="1" x14ac:dyDescent="0.3">
      <c r="A3" s="59"/>
      <c r="B3" s="57"/>
      <c r="C3" s="57"/>
      <c r="D3" s="57"/>
      <c r="E3" s="57"/>
      <c r="F3" s="60"/>
      <c r="G3" s="60"/>
      <c r="H3" s="57"/>
      <c r="I3" s="57"/>
      <c r="J3" s="111"/>
      <c r="K3" s="57"/>
      <c r="L3" s="57"/>
      <c r="M3" s="57"/>
      <c r="N3" s="57"/>
      <c r="O3" s="57"/>
      <c r="P3" s="57"/>
      <c r="Q3" s="57"/>
      <c r="R3" s="57"/>
      <c r="S3" s="112"/>
    </row>
    <row r="4" spans="1:19" ht="18" customHeight="1" x14ac:dyDescent="0.3">
      <c r="A4" s="59"/>
      <c r="B4" s="57"/>
      <c r="C4" s="57"/>
      <c r="D4" s="57"/>
      <c r="E4" s="57"/>
      <c r="F4" s="60"/>
      <c r="G4" s="60"/>
      <c r="H4" s="57"/>
      <c r="I4" s="57"/>
      <c r="J4" s="111"/>
      <c r="K4" s="57"/>
      <c r="L4" s="57"/>
      <c r="M4" s="57"/>
      <c r="N4" s="57"/>
      <c r="O4" s="57"/>
      <c r="P4" s="57"/>
      <c r="Q4" s="57"/>
      <c r="R4" s="57"/>
      <c r="S4" s="112"/>
    </row>
    <row r="5" spans="1:19" ht="90" customHeight="1" x14ac:dyDescent="0.3">
      <c r="A5" s="61"/>
      <c r="B5" s="420" t="s">
        <v>0</v>
      </c>
      <c r="C5" s="421"/>
      <c r="D5" s="421"/>
      <c r="E5" s="97"/>
      <c r="F5" s="62"/>
      <c r="G5" s="62"/>
      <c r="H5" s="113"/>
      <c r="J5" s="111"/>
      <c r="K5" s="61"/>
      <c r="L5" s="61"/>
      <c r="M5" s="61"/>
      <c r="N5" s="61"/>
      <c r="O5" s="61"/>
      <c r="P5" s="61"/>
      <c r="Q5" s="61"/>
      <c r="R5" s="61"/>
      <c r="S5" s="112"/>
    </row>
    <row r="6" spans="1:19" x14ac:dyDescent="0.25">
      <c r="A6" s="57"/>
      <c r="B6" s="63" t="s">
        <v>1</v>
      </c>
      <c r="C6" s="57"/>
      <c r="D6" s="57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12"/>
    </row>
    <row r="7" spans="1:19" ht="27.95" customHeight="1" x14ac:dyDescent="0.25">
      <c r="A7" s="422" t="s">
        <v>2</v>
      </c>
      <c r="B7" s="422"/>
      <c r="C7" s="422"/>
      <c r="D7" s="413" t="s">
        <v>3</v>
      </c>
      <c r="E7" s="413" t="s">
        <v>4</v>
      </c>
      <c r="F7" s="413" t="s">
        <v>5</v>
      </c>
      <c r="G7" s="423" t="s">
        <v>149</v>
      </c>
      <c r="H7" s="193" t="s">
        <v>108</v>
      </c>
      <c r="I7" s="193" t="s">
        <v>109</v>
      </c>
      <c r="J7" s="193" t="s">
        <v>103</v>
      </c>
      <c r="K7" s="193" t="s">
        <v>105</v>
      </c>
      <c r="L7" s="193" t="s">
        <v>104</v>
      </c>
      <c r="M7" s="193" t="s">
        <v>183</v>
      </c>
      <c r="N7" s="193" t="s">
        <v>184</v>
      </c>
      <c r="O7" s="193" t="s">
        <v>185</v>
      </c>
      <c r="P7" s="193" t="s">
        <v>106</v>
      </c>
      <c r="Q7" s="193" t="s">
        <v>134</v>
      </c>
      <c r="R7" s="193" t="s">
        <v>135</v>
      </c>
      <c r="S7" s="193" t="s">
        <v>107</v>
      </c>
    </row>
    <row r="8" spans="1:19" ht="41.25" customHeight="1" x14ac:dyDescent="0.25">
      <c r="A8" s="422"/>
      <c r="B8" s="422"/>
      <c r="C8" s="422"/>
      <c r="D8" s="414"/>
      <c r="E8" s="414"/>
      <c r="F8" s="414"/>
      <c r="G8" s="424"/>
      <c r="H8" s="99" t="s">
        <v>150</v>
      </c>
      <c r="I8" s="99" t="s">
        <v>175</v>
      </c>
      <c r="J8" s="99" t="s">
        <v>166</v>
      </c>
      <c r="K8" s="99" t="s">
        <v>169</v>
      </c>
      <c r="L8" s="99" t="s">
        <v>169</v>
      </c>
      <c r="M8" s="99" t="s">
        <v>174</v>
      </c>
      <c r="N8" s="99" t="s">
        <v>174</v>
      </c>
      <c r="O8" s="99" t="s">
        <v>174</v>
      </c>
      <c r="P8" s="99" t="s">
        <v>174</v>
      </c>
      <c r="Q8" s="99" t="s">
        <v>169</v>
      </c>
      <c r="R8" s="99" t="s">
        <v>169</v>
      </c>
      <c r="S8" s="99" t="s">
        <v>174</v>
      </c>
    </row>
    <row r="9" spans="1:19" s="57" customFormat="1" ht="44.1" customHeight="1" x14ac:dyDescent="0.25">
      <c r="A9" s="426" t="s">
        <v>73</v>
      </c>
      <c r="B9" s="429" t="s">
        <v>211</v>
      </c>
      <c r="C9" s="430"/>
      <c r="D9" s="427" t="s">
        <v>8</v>
      </c>
      <c r="E9" s="427" t="s">
        <v>9</v>
      </c>
      <c r="F9" s="197" t="s">
        <v>10</v>
      </c>
      <c r="G9" s="211" t="s">
        <v>13</v>
      </c>
      <c r="H9" s="211" t="s">
        <v>13</v>
      </c>
      <c r="I9" s="211" t="s">
        <v>13</v>
      </c>
      <c r="J9" s="317">
        <f>'Standart Strada РРЦ'!J9*'скидки наценки'!$C$3*'скидки наценки'!$C$8</f>
        <v>9225</v>
      </c>
      <c r="K9" s="115">
        <f>'Standart Strada РРЦ'!K9*'скидки наценки'!$C$3*'скидки наценки'!$C$8</f>
        <v>9225</v>
      </c>
      <c r="L9" s="115">
        <f>'Standart Strada РРЦ'!L9*'скидки наценки'!$C$3*'скидки наценки'!$C$8</f>
        <v>9225</v>
      </c>
      <c r="M9" s="115">
        <f>'Standart Strada РРЦ'!M9*'скидки наценки'!$C$3*'скидки наценки'!$C$8</f>
        <v>9225</v>
      </c>
      <c r="N9" s="115">
        <f>'Standart Strada РРЦ'!N9*'скидки наценки'!$C$3*'скидки наценки'!$C$8</f>
        <v>9700</v>
      </c>
      <c r="O9" s="115">
        <f>'Standart Strada РРЦ'!O9*'скидки наценки'!$C$3*'скидки наценки'!$C$8</f>
        <v>9700</v>
      </c>
      <c r="P9" s="115">
        <f>'Standart Strada РРЦ'!P9*'скидки наценки'!$C$3*'скидки наценки'!$C$8</f>
        <v>9225</v>
      </c>
      <c r="Q9" s="211" t="s">
        <v>13</v>
      </c>
      <c r="R9" s="115">
        <f>'Standart Strada РРЦ'!R9*'скидки наценки'!$C$3*'скидки наценки'!$C$8</f>
        <v>9700</v>
      </c>
      <c r="S9" s="115">
        <f>'Standart Strada РРЦ'!S9*'скидки наценки'!$C$3*'скидки наценки'!$C$8</f>
        <v>9700</v>
      </c>
    </row>
    <row r="10" spans="1:19" s="57" customFormat="1" ht="44.1" customHeight="1" x14ac:dyDescent="0.25">
      <c r="A10" s="426"/>
      <c r="B10" s="431" t="s">
        <v>212</v>
      </c>
      <c r="C10" s="432"/>
      <c r="D10" s="428"/>
      <c r="E10" s="428"/>
      <c r="F10" s="198" t="s">
        <v>11</v>
      </c>
      <c r="G10" s="318" t="s">
        <v>13</v>
      </c>
      <c r="H10" s="212" t="s">
        <v>13</v>
      </c>
      <c r="I10" s="212" t="s">
        <v>13</v>
      </c>
      <c r="J10" s="319">
        <f>'Standart Strada РРЦ'!J10*'скидки наценки'!$C$3*'скидки наценки'!$C$8</f>
        <v>12900</v>
      </c>
      <c r="K10" s="116">
        <f>'Standart Strada РРЦ'!K10*'скидки наценки'!$C$3*'скидки наценки'!$C$8</f>
        <v>12900</v>
      </c>
      <c r="L10" s="116">
        <f>'Standart Strada РРЦ'!L10*'скидки наценки'!$C$3*'скидки наценки'!$C$8</f>
        <v>12900</v>
      </c>
      <c r="M10" s="116">
        <f>'Standart Strada РРЦ'!M10*'скидки наценки'!$C$3*'скидки наценки'!$C$8</f>
        <v>12900</v>
      </c>
      <c r="N10" s="116">
        <f>'Standart Strada РРЦ'!N10*'скидки наценки'!$C$3*'скидки наценки'!$C$8</f>
        <v>13375</v>
      </c>
      <c r="O10" s="116">
        <f>'Standart Strada РРЦ'!O10*'скидки наценки'!$C$3*'скидки наценки'!$C$8</f>
        <v>13375</v>
      </c>
      <c r="P10" s="116">
        <f>'Standart Strada РРЦ'!P10*'скидки наценки'!$C$3*'скидки наценки'!$C$8</f>
        <v>12900</v>
      </c>
      <c r="Q10" s="212" t="s">
        <v>13</v>
      </c>
      <c r="R10" s="116">
        <f>'Standart Strada РРЦ'!R10*'скидки наценки'!$C$3*'скидки наценки'!$C$8</f>
        <v>13375</v>
      </c>
      <c r="S10" s="116">
        <f>'Standart Strada РРЦ'!S10*'скидки наценки'!$C$3*'скидки наценки'!$C$8</f>
        <v>13375</v>
      </c>
    </row>
    <row r="11" spans="1:19" s="91" customFormat="1" ht="44.1" customHeight="1" x14ac:dyDescent="0.25">
      <c r="A11" s="408" t="s">
        <v>65</v>
      </c>
      <c r="B11" s="409" t="s">
        <v>76</v>
      </c>
      <c r="C11" s="409"/>
      <c r="D11" s="410" t="s">
        <v>8</v>
      </c>
      <c r="E11" s="410" t="s">
        <v>9</v>
      </c>
      <c r="F11" s="64" t="s">
        <v>10</v>
      </c>
      <c r="G11" s="207">
        <f>'Standart Strada РРЦ'!G11*'скидки наценки'!$C$3*'скидки наценки'!$C$8</f>
        <v>13225</v>
      </c>
      <c r="H11" s="67">
        <f>'Standart Strada РРЦ'!H11*'скидки наценки'!$C$3*'скидки наценки'!$C$8</f>
        <v>13925</v>
      </c>
      <c r="I11" s="67">
        <f>'Standart Strada РРЦ'!I11*'скидки наценки'!$C$3*'скидки наценки'!$C$8</f>
        <v>16825</v>
      </c>
      <c r="J11" s="207" t="s">
        <v>13</v>
      </c>
      <c r="K11" s="207" t="s">
        <v>13</v>
      </c>
      <c r="L11" s="207" t="s">
        <v>13</v>
      </c>
      <c r="M11" s="207" t="s">
        <v>13</v>
      </c>
      <c r="N11" s="207" t="s">
        <v>13</v>
      </c>
      <c r="O11" s="207" t="s">
        <v>13</v>
      </c>
      <c r="P11" s="207" t="s">
        <v>13</v>
      </c>
      <c r="Q11" s="67">
        <f>'Standart Strada РРЦ'!Q11*'скидки наценки'!$C$3*'скидки наценки'!$C$8</f>
        <v>13925</v>
      </c>
      <c r="R11" s="67">
        <f>'Standart Strada РРЦ'!R11*'скидки наценки'!$C$3*'скидки наценки'!$C$8</f>
        <v>13925</v>
      </c>
      <c r="S11" s="207" t="s">
        <v>13</v>
      </c>
    </row>
    <row r="12" spans="1:19" s="91" customFormat="1" ht="44.1" customHeight="1" x14ac:dyDescent="0.25">
      <c r="A12" s="408"/>
      <c r="B12" s="409"/>
      <c r="C12" s="409"/>
      <c r="D12" s="411"/>
      <c r="E12" s="411"/>
      <c r="F12" s="65" t="s">
        <v>11</v>
      </c>
      <c r="G12" s="208">
        <f>'Standart Strada РРЦ'!G12*'скидки наценки'!$C$3*'скидки наценки'!$C$8</f>
        <v>19000</v>
      </c>
      <c r="H12" s="88">
        <f>'Standart Strada РРЦ'!H12*'скидки наценки'!$C$3*'скидки наценки'!$C$8</f>
        <v>19700</v>
      </c>
      <c r="I12" s="88">
        <f>'Standart Strada РРЦ'!I12*'скидки наценки'!$C$3*'скидки наценки'!$C$8</f>
        <v>22600</v>
      </c>
      <c r="J12" s="208" t="s">
        <v>13</v>
      </c>
      <c r="K12" s="208" t="s">
        <v>13</v>
      </c>
      <c r="L12" s="208" t="s">
        <v>13</v>
      </c>
      <c r="M12" s="208" t="s">
        <v>13</v>
      </c>
      <c r="N12" s="208" t="s">
        <v>13</v>
      </c>
      <c r="O12" s="208" t="s">
        <v>13</v>
      </c>
      <c r="P12" s="208" t="s">
        <v>13</v>
      </c>
      <c r="Q12" s="88">
        <f>'Standart Strada РРЦ'!Q12*'скидки наценки'!$C$3*'скидки наценки'!$C$8</f>
        <v>19700</v>
      </c>
      <c r="R12" s="88">
        <f>'Standart Strada РРЦ'!R12*'скидки наценки'!$C$3*'скидки наценки'!$C$8</f>
        <v>19700</v>
      </c>
      <c r="S12" s="208" t="s">
        <v>13</v>
      </c>
    </row>
    <row r="13" spans="1:19" s="87" customFormat="1" ht="44.1" customHeight="1" x14ac:dyDescent="0.25">
      <c r="A13" s="408"/>
      <c r="B13" s="412" t="s">
        <v>214</v>
      </c>
      <c r="C13" s="412"/>
      <c r="D13" s="410" t="s">
        <v>8</v>
      </c>
      <c r="E13" s="410" t="s">
        <v>9</v>
      </c>
      <c r="F13" s="64" t="s">
        <v>10</v>
      </c>
      <c r="G13" s="207">
        <f>'Standart Strada РРЦ'!G13*'скидки наценки'!$C$3*'скидки наценки'!$C$8</f>
        <v>14649.999999999998</v>
      </c>
      <c r="H13" s="67">
        <f>'Standart Strada РРЦ'!H13*'скидки наценки'!$C$3*'скидки наценки'!$C$8</f>
        <v>14399.999999999998</v>
      </c>
      <c r="I13" s="67">
        <f>'Standart Strada РРЦ'!I13*'скидки наценки'!$C$3*'скидки наценки'!$C$8</f>
        <v>17400</v>
      </c>
      <c r="J13" s="207" t="s">
        <v>13</v>
      </c>
      <c r="K13" s="207" t="s">
        <v>13</v>
      </c>
      <c r="L13" s="207" t="s">
        <v>13</v>
      </c>
      <c r="M13" s="67">
        <f>'Standart Strada РРЦ'!M13*'скидки наценки'!$C$3*'скидки наценки'!$C$8</f>
        <v>14099.999999999998</v>
      </c>
      <c r="N13" s="67">
        <f>'Standart Strada РРЦ'!N13*'скидки наценки'!$C$3*'скидки наценки'!$C$8</f>
        <v>14399.999999999998</v>
      </c>
      <c r="O13" s="67">
        <f>'Standart Strada РРЦ'!O13*'скидки наценки'!$C$3*'скидки наценки'!$C$8</f>
        <v>14399.999999999998</v>
      </c>
      <c r="P13" s="207" t="s">
        <v>13</v>
      </c>
      <c r="Q13" s="67">
        <f>'Standart Strada РРЦ'!Q13*'скидки наценки'!$C$3*'скидки наценки'!$C$8</f>
        <v>14399.999999999998</v>
      </c>
      <c r="R13" s="67">
        <f>'Standart Strada РРЦ'!R13*'скидки наценки'!$C$3*'скидки наценки'!$C$8</f>
        <v>14399.999999999998</v>
      </c>
      <c r="S13" s="207" t="s">
        <v>13</v>
      </c>
    </row>
    <row r="14" spans="1:19" s="87" customFormat="1" ht="44.1" customHeight="1" x14ac:dyDescent="0.25">
      <c r="A14" s="408"/>
      <c r="B14" s="412"/>
      <c r="C14" s="412"/>
      <c r="D14" s="411"/>
      <c r="E14" s="411"/>
      <c r="F14" s="65" t="s">
        <v>11</v>
      </c>
      <c r="G14" s="208">
        <f>'Standart Strada РРЦ'!G14*'скидки наценки'!$C$3*'скидки наценки'!$C$8</f>
        <v>20750</v>
      </c>
      <c r="H14" s="88">
        <f>'Standart Strada РРЦ'!H14*'скидки наценки'!$C$3*'скидки наценки'!$C$8</f>
        <v>20500</v>
      </c>
      <c r="I14" s="88">
        <f>'Standart Strada РРЦ'!I14*'скидки наценки'!$C$3*'скидки наценки'!$C$8</f>
        <v>23500</v>
      </c>
      <c r="J14" s="208" t="s">
        <v>13</v>
      </c>
      <c r="K14" s="208" t="s">
        <v>13</v>
      </c>
      <c r="L14" s="208" t="s">
        <v>13</v>
      </c>
      <c r="M14" s="88">
        <f>'Standart Strada РРЦ'!M14*'скидки наценки'!$C$3*'скидки наценки'!$C$8</f>
        <v>20200</v>
      </c>
      <c r="N14" s="88">
        <f>'Standart Strada РРЦ'!N14*'скидки наценки'!$C$3*'скидки наценки'!$C$8</f>
        <v>20500</v>
      </c>
      <c r="O14" s="88">
        <f>'Standart Strada РРЦ'!O14*'скидки наценки'!$C$3*'скидки наценки'!$C$8</f>
        <v>20500</v>
      </c>
      <c r="P14" s="208" t="s">
        <v>13</v>
      </c>
      <c r="Q14" s="88">
        <f>'Standart Strada РРЦ'!Q14*'скидки наценки'!$C$3*'скидки наценки'!$C$8</f>
        <v>20500</v>
      </c>
      <c r="R14" s="88">
        <f>'Standart Strada РРЦ'!R14*'скидки наценки'!$C$3*'скидки наценки'!$C$8</f>
        <v>20500</v>
      </c>
      <c r="S14" s="208" t="s">
        <v>13</v>
      </c>
    </row>
    <row r="15" spans="1:19" s="91" customFormat="1" ht="44.1" customHeight="1" x14ac:dyDescent="0.25">
      <c r="A15" s="408"/>
      <c r="B15" s="405" t="s">
        <v>215</v>
      </c>
      <c r="C15" s="405"/>
      <c r="D15" s="406" t="s">
        <v>8</v>
      </c>
      <c r="E15" s="406" t="s">
        <v>9</v>
      </c>
      <c r="F15" s="89" t="s">
        <v>10</v>
      </c>
      <c r="G15" s="209">
        <f>'Standart Strada РРЦ'!G15*'скидки наценки'!$C$3*'скидки наценки'!$C$8</f>
        <v>15075</v>
      </c>
      <c r="H15" s="90">
        <f>'Standart Strada РРЦ'!H15*'скидки наценки'!$C$3*'скидки наценки'!$C$8</f>
        <v>14925</v>
      </c>
      <c r="I15" s="90">
        <f>'Standart Strada РРЦ'!I15*'скидки наценки'!$C$3*'скидки наценки'!$C$8</f>
        <v>17925</v>
      </c>
      <c r="J15" s="209" t="s">
        <v>13</v>
      </c>
      <c r="K15" s="209" t="s">
        <v>13</v>
      </c>
      <c r="L15" s="209" t="s">
        <v>13</v>
      </c>
      <c r="M15" s="209" t="s">
        <v>13</v>
      </c>
      <c r="N15" s="209" t="s">
        <v>13</v>
      </c>
      <c r="O15" s="209" t="s">
        <v>13</v>
      </c>
      <c r="P15" s="209" t="s">
        <v>13</v>
      </c>
      <c r="Q15" s="90">
        <f>'Standart Strada РРЦ'!Q15*'скидки наценки'!$C$3*'скидки наценки'!$C$8</f>
        <v>14925</v>
      </c>
      <c r="R15" s="90">
        <f>'Standart Strada РРЦ'!R15*'скидки наценки'!$C$3*'скидки наценки'!$C$8</f>
        <v>14925</v>
      </c>
      <c r="S15" s="209" t="s">
        <v>13</v>
      </c>
    </row>
    <row r="16" spans="1:19" s="91" customFormat="1" ht="43.5" customHeight="1" x14ac:dyDescent="0.25">
      <c r="A16" s="408"/>
      <c r="B16" s="405"/>
      <c r="C16" s="405"/>
      <c r="D16" s="407"/>
      <c r="E16" s="407"/>
      <c r="F16" s="92" t="s">
        <v>11</v>
      </c>
      <c r="G16" s="212">
        <f>'Standart Strada РРЦ'!G16*'скидки наценки'!$C$3*'скидки наценки'!$C$8</f>
        <v>21950</v>
      </c>
      <c r="H16" s="210">
        <f>'Standart Strada РРЦ'!H16*'скидки наценки'!$C$3*'скидки наценки'!$C$8</f>
        <v>21800</v>
      </c>
      <c r="I16" s="93">
        <f>'Standart Strada РРЦ'!I16*'скидки наценки'!$C$3*'скидки наценки'!$C$8</f>
        <v>24800</v>
      </c>
      <c r="J16" s="210" t="s">
        <v>13</v>
      </c>
      <c r="K16" s="210" t="s">
        <v>13</v>
      </c>
      <c r="L16" s="210" t="s">
        <v>13</v>
      </c>
      <c r="M16" s="210" t="s">
        <v>13</v>
      </c>
      <c r="N16" s="210" t="s">
        <v>13</v>
      </c>
      <c r="O16" s="210" t="s">
        <v>13</v>
      </c>
      <c r="P16" s="210" t="s">
        <v>13</v>
      </c>
      <c r="Q16" s="210">
        <f>'Standart Strada РРЦ'!Q16*'скидки наценки'!$C$3*'скидки наценки'!$C$8</f>
        <v>21800</v>
      </c>
      <c r="R16" s="210">
        <f>'Standart Strada РРЦ'!R16*'скидки наценки'!$C$3*'скидки наценки'!$C$8</f>
        <v>21800</v>
      </c>
      <c r="S16" s="210" t="s">
        <v>13</v>
      </c>
    </row>
    <row r="17" spans="1:19" ht="15" customHeight="1" x14ac:dyDescent="0.25">
      <c r="B17" s="58" t="s">
        <v>14</v>
      </c>
      <c r="F17" s="58"/>
      <c r="G17" s="58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66"/>
    </row>
    <row r="18" spans="1:19" ht="15" customHeight="1" x14ac:dyDescent="0.25">
      <c r="B18" s="58" t="s">
        <v>198</v>
      </c>
      <c r="F18" s="58"/>
      <c r="G18" s="58"/>
    </row>
    <row r="19" spans="1:19" s="91" customFormat="1" ht="1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73" customFormat="1" ht="15" customHeight="1" x14ac:dyDescent="0.25">
      <c r="B20" s="71" t="s">
        <v>68</v>
      </c>
      <c r="H20" s="101"/>
      <c r="I20" s="101"/>
      <c r="J20" s="101"/>
      <c r="K20" s="102"/>
      <c r="L20" s="102"/>
      <c r="M20" s="102"/>
      <c r="N20" s="102"/>
      <c r="O20" s="102"/>
      <c r="P20" s="102"/>
      <c r="Q20" s="102"/>
      <c r="R20" s="102"/>
    </row>
    <row r="21" spans="1:19" s="73" customFormat="1" ht="30" customHeight="1" x14ac:dyDescent="0.25">
      <c r="A21" s="403" t="s">
        <v>69</v>
      </c>
      <c r="B21" s="403"/>
      <c r="C21" s="403"/>
      <c r="D21" s="403"/>
      <c r="E21" s="403"/>
      <c r="F21" s="403"/>
      <c r="G21" s="239" t="str">
        <f>G7</f>
        <v>Зебра 0 ДГ ДГ</v>
      </c>
      <c r="H21" s="192" t="str">
        <f>H7</f>
        <v>Зебра 0 ДГ ДО</v>
      </c>
      <c r="I21" s="192" t="str">
        <f>I7</f>
        <v>SkyDream15 ДО</v>
      </c>
      <c r="J21" s="192" t="str">
        <f>J7</f>
        <v>S6</v>
      </c>
      <c r="K21" s="192" t="str">
        <f>K7</f>
        <v>S8</v>
      </c>
      <c r="L21" s="192" t="str">
        <f>L7</f>
        <v>S7</v>
      </c>
      <c r="M21" s="240" t="str">
        <f>M7</f>
        <v>Страйк 101/ S1</v>
      </c>
      <c r="N21" s="240" t="str">
        <f>N7</f>
        <v>Страйк 103/S3</v>
      </c>
      <c r="O21" s="240" t="str">
        <f>O7</f>
        <v>Страйк 102/S2</v>
      </c>
      <c r="P21" s="240" t="str">
        <f>P7</f>
        <v>S10</v>
      </c>
      <c r="Q21" s="240" t="str">
        <f>Q7</f>
        <v>Неаполь ДГО</v>
      </c>
      <c r="R21" s="240" t="str">
        <f>R7</f>
        <v>Неаполь ДО/ S12</v>
      </c>
      <c r="S21" s="240" t="str">
        <f>S7</f>
        <v>S13</v>
      </c>
    </row>
    <row r="22" spans="1:19" s="94" customFormat="1" ht="15" customHeight="1" x14ac:dyDescent="0.25">
      <c r="A22" s="385" t="s">
        <v>77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</row>
    <row r="23" spans="1:19" s="95" customFormat="1" ht="27" customHeight="1" x14ac:dyDescent="0.25">
      <c r="A23" s="395" t="s">
        <v>95</v>
      </c>
      <c r="B23" s="395"/>
      <c r="C23" s="398" t="s">
        <v>96</v>
      </c>
      <c r="D23" s="398"/>
      <c r="E23" s="398" t="s">
        <v>97</v>
      </c>
      <c r="F23" s="398"/>
      <c r="G23" s="105" t="s">
        <v>13</v>
      </c>
      <c r="H23" s="105" t="s">
        <v>13</v>
      </c>
      <c r="I23" s="105"/>
      <c r="J23" s="105" t="s">
        <v>13</v>
      </c>
      <c r="K23" s="187"/>
      <c r="L23" s="188"/>
      <c r="M23" s="187"/>
      <c r="N23" s="188"/>
      <c r="O23" s="187"/>
      <c r="P23" s="187"/>
      <c r="Q23" s="105"/>
      <c r="R23" s="187"/>
      <c r="S23" s="187"/>
    </row>
    <row r="24" spans="1:19" s="95" customFormat="1" ht="27" customHeight="1" x14ac:dyDescent="0.25">
      <c r="A24" s="395"/>
      <c r="B24" s="395"/>
      <c r="C24" s="399" t="s">
        <v>98</v>
      </c>
      <c r="D24" s="399"/>
      <c r="E24" s="404" t="s">
        <v>83</v>
      </c>
      <c r="F24" s="404"/>
      <c r="G24" s="103" t="s">
        <v>13</v>
      </c>
      <c r="H24" s="103" t="s">
        <v>13</v>
      </c>
      <c r="I24" s="103" t="s">
        <v>13</v>
      </c>
      <c r="J24" s="103" t="s">
        <v>13</v>
      </c>
      <c r="K24" s="103"/>
      <c r="L24" s="103"/>
      <c r="M24" s="103"/>
      <c r="N24" s="189"/>
      <c r="O24" s="189"/>
      <c r="P24" s="103"/>
      <c r="Q24" s="226" t="s">
        <v>13</v>
      </c>
      <c r="R24" s="226" t="s">
        <v>13</v>
      </c>
      <c r="S24" s="103"/>
    </row>
    <row r="25" spans="1:19" s="95" customFormat="1" ht="27" customHeight="1" x14ac:dyDescent="0.25">
      <c r="A25" s="395"/>
      <c r="B25" s="395"/>
      <c r="C25" s="399"/>
      <c r="D25" s="399"/>
      <c r="E25" s="399" t="s">
        <v>99</v>
      </c>
      <c r="F25" s="399"/>
      <c r="G25" s="103" t="s">
        <v>13</v>
      </c>
      <c r="H25" s="103" t="s">
        <v>13</v>
      </c>
      <c r="I25" s="103" t="s">
        <v>13</v>
      </c>
      <c r="J25" s="103" t="s">
        <v>13</v>
      </c>
      <c r="K25" s="103">
        <f>'Standart Strada РРЦ'!K25*'скидки наценки'!$C$3*'скидки наценки'!$C$8</f>
        <v>450</v>
      </c>
      <c r="L25" s="103">
        <f>'Standart Strada РРЦ'!L25*'скидки наценки'!$C$3*'скидки наценки'!$C$8</f>
        <v>450</v>
      </c>
      <c r="M25" s="103">
        <f>'Standart Strada РРЦ'!M25*'скидки наценки'!$C$3*'скидки наценки'!$C$8</f>
        <v>450</v>
      </c>
      <c r="N25" s="103">
        <f>'Standart Strada РРЦ'!N25*'скидки наценки'!$C$3*'скидки наценки'!$C$8</f>
        <v>450</v>
      </c>
      <c r="O25" s="229">
        <f>'Standart Strada РРЦ'!O25*'скидки наценки'!$C$3*'скидки наценки'!$C$8</f>
        <v>550</v>
      </c>
      <c r="P25" s="103">
        <f>'Standart Strada РРЦ'!P25*'скидки наценки'!$C$3*'скидки наценки'!$C$8</f>
        <v>450</v>
      </c>
      <c r="Q25" s="227" t="s">
        <v>13</v>
      </c>
      <c r="R25" s="227" t="s">
        <v>13</v>
      </c>
      <c r="S25" s="103">
        <f>'Standart Strada РРЦ'!S25*'скидки наценки'!$C$3*'скидки наценки'!$C$8</f>
        <v>450</v>
      </c>
    </row>
    <row r="26" spans="1:19" s="95" customFormat="1" ht="27" customHeight="1" x14ac:dyDescent="0.25">
      <c r="A26" s="395"/>
      <c r="B26" s="395"/>
      <c r="C26" s="398" t="s">
        <v>82</v>
      </c>
      <c r="D26" s="398"/>
      <c r="E26" s="400" t="s">
        <v>83</v>
      </c>
      <c r="F26" s="400"/>
      <c r="G26" s="105" t="s">
        <v>13</v>
      </c>
      <c r="H26" s="187"/>
      <c r="I26" s="105" t="s">
        <v>13</v>
      </c>
      <c r="J26" s="105" t="s">
        <v>13</v>
      </c>
      <c r="K26" s="105" t="s">
        <v>13</v>
      </c>
      <c r="L26" s="105" t="s">
        <v>13</v>
      </c>
      <c r="M26" s="105" t="s">
        <v>13</v>
      </c>
      <c r="N26" s="105" t="s">
        <v>13</v>
      </c>
      <c r="O26" s="105" t="s">
        <v>13</v>
      </c>
      <c r="P26" s="105" t="s">
        <v>13</v>
      </c>
      <c r="Q26" s="105" t="s">
        <v>13</v>
      </c>
      <c r="R26" s="105" t="s">
        <v>13</v>
      </c>
      <c r="S26" s="105" t="s">
        <v>13</v>
      </c>
    </row>
    <row r="27" spans="1:19" s="95" customFormat="1" ht="27" customHeight="1" x14ac:dyDescent="0.25">
      <c r="A27" s="395"/>
      <c r="B27" s="395"/>
      <c r="C27" s="398"/>
      <c r="D27" s="398"/>
      <c r="E27" s="400" t="s">
        <v>84</v>
      </c>
      <c r="F27" s="400"/>
      <c r="G27" s="105" t="s">
        <v>13</v>
      </c>
      <c r="H27" s="219">
        <f>'Standart Strada РРЦ'!H27*'скидки наценки'!$C$3*'скидки наценки'!$C$8</f>
        <v>950</v>
      </c>
      <c r="I27" s="105" t="s">
        <v>13</v>
      </c>
      <c r="J27" s="105" t="s">
        <v>13</v>
      </c>
      <c r="K27" s="105" t="s">
        <v>13</v>
      </c>
      <c r="L27" s="105" t="s">
        <v>13</v>
      </c>
      <c r="M27" s="105" t="s">
        <v>13</v>
      </c>
      <c r="N27" s="105" t="s">
        <v>13</v>
      </c>
      <c r="O27" s="105" t="s">
        <v>13</v>
      </c>
      <c r="P27" s="105" t="s">
        <v>13</v>
      </c>
      <c r="Q27" s="105" t="s">
        <v>13</v>
      </c>
      <c r="R27" s="105" t="s">
        <v>13</v>
      </c>
      <c r="S27" s="105" t="s">
        <v>13</v>
      </c>
    </row>
    <row r="28" spans="1:19" s="95" customFormat="1" ht="27" customHeight="1" x14ac:dyDescent="0.25">
      <c r="A28" s="395"/>
      <c r="B28" s="395"/>
      <c r="C28" s="398"/>
      <c r="D28" s="398"/>
      <c r="E28" s="400" t="s">
        <v>85</v>
      </c>
      <c r="F28" s="400"/>
      <c r="G28" s="105" t="s">
        <v>13</v>
      </c>
      <c r="H28" s="219">
        <f>'Standart Strada РРЦ'!H28*'скидки наценки'!$C$3*'скидки наценки'!$C$8</f>
        <v>1450</v>
      </c>
      <c r="I28" s="105" t="s">
        <v>13</v>
      </c>
      <c r="J28" s="105" t="s">
        <v>13</v>
      </c>
      <c r="K28" s="105" t="s">
        <v>13</v>
      </c>
      <c r="L28" s="105" t="s">
        <v>13</v>
      </c>
      <c r="M28" s="105" t="s">
        <v>13</v>
      </c>
      <c r="N28" s="105" t="s">
        <v>13</v>
      </c>
      <c r="O28" s="105" t="s">
        <v>13</v>
      </c>
      <c r="P28" s="105" t="s">
        <v>13</v>
      </c>
      <c r="Q28" s="105" t="s">
        <v>13</v>
      </c>
      <c r="R28" s="105" t="s">
        <v>13</v>
      </c>
      <c r="S28" s="105" t="s">
        <v>13</v>
      </c>
    </row>
    <row r="29" spans="1:19" s="95" customFormat="1" ht="27" customHeight="1" x14ac:dyDescent="0.25">
      <c r="A29" s="395"/>
      <c r="B29" s="395"/>
      <c r="C29" s="396" t="s">
        <v>167</v>
      </c>
      <c r="D29" s="397"/>
      <c r="E29" s="401" t="s">
        <v>168</v>
      </c>
      <c r="F29" s="402"/>
      <c r="G29" s="105" t="s">
        <v>13</v>
      </c>
      <c r="H29" s="105" t="s">
        <v>13</v>
      </c>
      <c r="I29" s="105" t="s">
        <v>13</v>
      </c>
      <c r="J29" s="187"/>
      <c r="K29" s="105" t="s">
        <v>13</v>
      </c>
      <c r="L29" s="105" t="s">
        <v>13</v>
      </c>
      <c r="M29" s="105" t="s">
        <v>13</v>
      </c>
      <c r="N29" s="105" t="s">
        <v>13</v>
      </c>
      <c r="O29" s="105" t="s">
        <v>13</v>
      </c>
      <c r="P29" s="105" t="s">
        <v>13</v>
      </c>
      <c r="Q29" s="228" t="s">
        <v>13</v>
      </c>
      <c r="R29" s="228" t="s">
        <v>13</v>
      </c>
      <c r="S29" s="228" t="s">
        <v>13</v>
      </c>
    </row>
    <row r="30" spans="1:19" s="95" customFormat="1" ht="27" hidden="1" customHeight="1" x14ac:dyDescent="0.25">
      <c r="A30" s="395" t="s">
        <v>172</v>
      </c>
      <c r="B30" s="395"/>
      <c r="C30" s="396" t="s">
        <v>173</v>
      </c>
      <c r="D30" s="397"/>
      <c r="E30" s="398" t="s">
        <v>97</v>
      </c>
      <c r="F30" s="398"/>
      <c r="G30" s="105" t="s">
        <v>13</v>
      </c>
      <c r="H30" s="105" t="s">
        <v>13</v>
      </c>
      <c r="I30" s="105" t="s">
        <v>13</v>
      </c>
      <c r="J30" s="105" t="s">
        <v>13</v>
      </c>
      <c r="K30" s="105" t="s">
        <v>13</v>
      </c>
      <c r="L30" s="105" t="s">
        <v>13</v>
      </c>
      <c r="M30" s="105" t="s">
        <v>13</v>
      </c>
      <c r="N30" s="105" t="s">
        <v>13</v>
      </c>
      <c r="O30" s="105" t="s">
        <v>13</v>
      </c>
      <c r="P30" s="105" t="s">
        <v>13</v>
      </c>
      <c r="Q30" s="228"/>
      <c r="R30" s="216"/>
      <c r="S30" s="228" t="s">
        <v>13</v>
      </c>
    </row>
    <row r="31" spans="1:19" s="95" customFormat="1" ht="27" customHeight="1" x14ac:dyDescent="0.25">
      <c r="A31" s="382" t="s">
        <v>100</v>
      </c>
      <c r="B31" s="383"/>
      <c r="C31" s="383"/>
      <c r="D31" s="383"/>
      <c r="E31" s="383"/>
      <c r="F31" s="384"/>
      <c r="G31" s="103" t="s">
        <v>13</v>
      </c>
      <c r="H31" s="220">
        <f>'Standart Strada РРЦ'!H31*'скидки наценки'!$C$3*'скидки наценки'!$C$8</f>
        <v>500</v>
      </c>
      <c r="I31" s="103" t="s">
        <v>13</v>
      </c>
      <c r="J31" s="218" t="s">
        <v>13</v>
      </c>
      <c r="K31" s="103">
        <f>'Standart Strada РРЦ'!K31*'скидки наценки'!$C$3*'скидки наценки'!$C$8</f>
        <v>250</v>
      </c>
      <c r="L31" s="103">
        <f>'Standart Strada РРЦ'!L31*'скидки наценки'!$C$3*'скидки наценки'!$C$8</f>
        <v>250</v>
      </c>
      <c r="M31" s="103" t="s">
        <v>13</v>
      </c>
      <c r="N31" s="103" t="s">
        <v>13</v>
      </c>
      <c r="O31" s="103" t="s">
        <v>13</v>
      </c>
      <c r="P31" s="103"/>
      <c r="Q31" s="103">
        <f>'Standart Strada РРЦ'!Q31*'скидки наценки'!$C$3*'скидки наценки'!$C$8</f>
        <v>250</v>
      </c>
      <c r="R31" s="103">
        <f>'Standart Strada РРЦ'!R31*'скидки наценки'!$C$3*'скидки наценки'!$C$8</f>
        <v>250</v>
      </c>
      <c r="S31" s="227" t="s">
        <v>13</v>
      </c>
    </row>
    <row r="32" spans="1:19" s="95" customFormat="1" ht="27" customHeight="1" x14ac:dyDescent="0.25">
      <c r="A32" s="377" t="s">
        <v>101</v>
      </c>
      <c r="B32" s="378"/>
      <c r="C32" s="378"/>
      <c r="D32" s="378"/>
      <c r="E32" s="378"/>
      <c r="F32" s="379"/>
      <c r="G32" s="105" t="s">
        <v>13</v>
      </c>
      <c r="H32" s="219">
        <f>'Standart Strada РРЦ'!H32*'скидки наценки'!$C$3*'скидки наценки'!$C$8</f>
        <v>1000</v>
      </c>
      <c r="I32" s="105" t="s">
        <v>13</v>
      </c>
      <c r="J32" s="105" t="s">
        <v>13</v>
      </c>
      <c r="K32" s="105">
        <f>'Standart Strada РРЦ'!K32*'скидки наценки'!$C$3*'скидки наценки'!$C$8</f>
        <v>450</v>
      </c>
      <c r="L32" s="105">
        <f>'Standart Strada РРЦ'!L32*'скидки наценки'!$C$3*'скидки наценки'!$C$8</f>
        <v>450</v>
      </c>
      <c r="M32" s="105" t="s">
        <v>13</v>
      </c>
      <c r="N32" s="105" t="s">
        <v>13</v>
      </c>
      <c r="O32" s="105" t="s">
        <v>13</v>
      </c>
      <c r="P32" s="105"/>
      <c r="Q32" s="105">
        <f>'Standart Strada РРЦ'!Q32*'скидки наценки'!$C$3*'скидки наценки'!$C$8</f>
        <v>450</v>
      </c>
      <c r="R32" s="105">
        <f>'Standart Strada РРЦ'!R32*'скидки наценки'!$C$3*'скидки наценки'!$C$8</f>
        <v>450</v>
      </c>
      <c r="S32" s="228" t="s">
        <v>13</v>
      </c>
    </row>
    <row r="33" spans="1:19" s="95" customFormat="1" ht="27" hidden="1" customHeight="1" x14ac:dyDescent="0.25">
      <c r="A33" s="382" t="s">
        <v>170</v>
      </c>
      <c r="B33" s="383"/>
      <c r="C33" s="383"/>
      <c r="D33" s="383"/>
      <c r="E33" s="383"/>
      <c r="F33" s="384"/>
      <c r="G33" s="103" t="s">
        <v>13</v>
      </c>
      <c r="H33" s="103" t="s">
        <v>13</v>
      </c>
      <c r="I33" s="189"/>
      <c r="J33" s="218" t="s">
        <v>13</v>
      </c>
      <c r="K33" s="103" t="s">
        <v>13</v>
      </c>
      <c r="L33" s="103" t="s">
        <v>13</v>
      </c>
      <c r="M33" s="103" t="s">
        <v>13</v>
      </c>
      <c r="N33" s="103" t="s">
        <v>13</v>
      </c>
      <c r="O33" s="103" t="s">
        <v>13</v>
      </c>
      <c r="P33" s="103" t="s">
        <v>13</v>
      </c>
      <c r="Q33" s="227" t="s">
        <v>13</v>
      </c>
      <c r="R33" s="227" t="s">
        <v>13</v>
      </c>
      <c r="S33" s="227" t="s">
        <v>13</v>
      </c>
    </row>
    <row r="34" spans="1:19" s="94" customFormat="1" ht="15" hidden="1" customHeight="1" x14ac:dyDescent="0.25">
      <c r="A34" s="385" t="s">
        <v>88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</row>
    <row r="35" spans="1:19" s="104" customFormat="1" ht="27" hidden="1" customHeight="1" x14ac:dyDescent="0.25">
      <c r="A35" s="373" t="s">
        <v>89</v>
      </c>
      <c r="B35" s="374"/>
      <c r="C35" s="387"/>
      <c r="D35" s="378" t="s">
        <v>90</v>
      </c>
      <c r="E35" s="378"/>
      <c r="F35" s="379"/>
      <c r="G35" s="219" t="s">
        <v>13</v>
      </c>
      <c r="H35" s="219">
        <v>2150</v>
      </c>
      <c r="I35" s="219" t="s">
        <v>13</v>
      </c>
      <c r="J35" s="219" t="s">
        <v>13</v>
      </c>
      <c r="K35" s="219" t="s">
        <v>13</v>
      </c>
      <c r="L35" s="219" t="s">
        <v>13</v>
      </c>
      <c r="M35" s="105" t="s">
        <v>13</v>
      </c>
      <c r="N35" s="105" t="s">
        <v>13</v>
      </c>
      <c r="O35" s="105" t="s">
        <v>13</v>
      </c>
      <c r="P35" s="105" t="s">
        <v>13</v>
      </c>
      <c r="Q35" s="105" t="s">
        <v>13</v>
      </c>
      <c r="R35" s="105" t="s">
        <v>13</v>
      </c>
      <c r="S35" s="105" t="s">
        <v>13</v>
      </c>
    </row>
    <row r="36" spans="1:19" s="104" customFormat="1" ht="27" hidden="1" customHeight="1" x14ac:dyDescent="0.25">
      <c r="A36" s="388"/>
      <c r="B36" s="389"/>
      <c r="C36" s="390"/>
      <c r="D36" s="383" t="s">
        <v>91</v>
      </c>
      <c r="E36" s="383"/>
      <c r="F36" s="384"/>
      <c r="G36" s="220" t="s">
        <v>13</v>
      </c>
      <c r="H36" s="220">
        <v>4500</v>
      </c>
      <c r="I36" s="220" t="s">
        <v>13</v>
      </c>
      <c r="J36" s="220" t="s">
        <v>13</v>
      </c>
      <c r="K36" s="220" t="s">
        <v>13</v>
      </c>
      <c r="L36" s="220" t="s">
        <v>13</v>
      </c>
      <c r="M36" s="103" t="s">
        <v>13</v>
      </c>
      <c r="N36" s="103" t="s">
        <v>13</v>
      </c>
      <c r="O36" s="103" t="s">
        <v>13</v>
      </c>
      <c r="P36" s="103" t="s">
        <v>13</v>
      </c>
      <c r="Q36" s="103" t="s">
        <v>13</v>
      </c>
      <c r="R36" s="103" t="s">
        <v>13</v>
      </c>
      <c r="S36" s="103" t="s">
        <v>13</v>
      </c>
    </row>
    <row r="37" spans="1:19" s="104" customFormat="1" ht="27" hidden="1" customHeight="1" x14ac:dyDescent="0.25">
      <c r="A37" s="375"/>
      <c r="B37" s="376"/>
      <c r="C37" s="391"/>
      <c r="D37" s="378" t="s">
        <v>92</v>
      </c>
      <c r="E37" s="378"/>
      <c r="F37" s="379"/>
      <c r="G37" s="219" t="s">
        <v>13</v>
      </c>
      <c r="H37" s="219">
        <v>5000</v>
      </c>
      <c r="I37" s="219" t="s">
        <v>13</v>
      </c>
      <c r="J37" s="219" t="s">
        <v>13</v>
      </c>
      <c r="K37" s="219" t="s">
        <v>13</v>
      </c>
      <c r="L37" s="219" t="s">
        <v>13</v>
      </c>
      <c r="M37" s="105" t="s">
        <v>13</v>
      </c>
      <c r="N37" s="105" t="s">
        <v>13</v>
      </c>
      <c r="O37" s="105" t="s">
        <v>13</v>
      </c>
      <c r="P37" s="105" t="s">
        <v>13</v>
      </c>
      <c r="Q37" s="105" t="s">
        <v>13</v>
      </c>
      <c r="R37" s="105" t="s">
        <v>13</v>
      </c>
      <c r="S37" s="105" t="s">
        <v>13</v>
      </c>
    </row>
    <row r="38" spans="1:19" ht="15" customHeight="1" x14ac:dyDescent="0.25">
      <c r="F38" s="58"/>
      <c r="G38" s="58"/>
      <c r="H38" s="117"/>
      <c r="I38" s="117"/>
    </row>
    <row r="39" spans="1:19" ht="18" customHeight="1" x14ac:dyDescent="0.25">
      <c r="F39" s="58"/>
      <c r="G39" s="58"/>
      <c r="H39" s="117"/>
      <c r="I39" s="117"/>
    </row>
    <row r="40" spans="1:19" ht="15" hidden="1" customHeight="1" x14ac:dyDescent="0.25">
      <c r="B40" s="63" t="s">
        <v>15</v>
      </c>
      <c r="F40" s="58"/>
      <c r="G40" s="58"/>
    </row>
    <row r="41" spans="1:19" ht="30" hidden="1" customHeight="1" x14ac:dyDescent="0.25">
      <c r="A41" s="392" t="s">
        <v>16</v>
      </c>
      <c r="B41" s="393"/>
      <c r="C41" s="392" t="s">
        <v>17</v>
      </c>
      <c r="D41" s="394"/>
      <c r="E41" s="393"/>
      <c r="F41" s="119" t="s">
        <v>18</v>
      </c>
      <c r="G41" s="217" t="str">
        <f>G21</f>
        <v>Зебра 0 ДГ ДГ</v>
      </c>
      <c r="H41" s="217" t="str">
        <f>H21</f>
        <v>Зебра 0 ДГ ДО</v>
      </c>
      <c r="I41" s="217" t="str">
        <f t="shared" ref="I41:S41" si="0">I21</f>
        <v>SkyDream15 ДО</v>
      </c>
      <c r="J41" s="217" t="str">
        <f t="shared" si="0"/>
        <v>S6</v>
      </c>
      <c r="K41" s="217" t="str">
        <f t="shared" si="0"/>
        <v>S8</v>
      </c>
      <c r="L41" s="217" t="str">
        <f t="shared" si="0"/>
        <v>S7</v>
      </c>
      <c r="M41" s="217" t="str">
        <f t="shared" si="0"/>
        <v>Страйк 101/ S1</v>
      </c>
      <c r="N41" s="217" t="str">
        <f t="shared" si="0"/>
        <v>Страйк 103/S3</v>
      </c>
      <c r="O41" s="217" t="str">
        <f t="shared" si="0"/>
        <v>Страйк 102/S2</v>
      </c>
      <c r="P41" s="217" t="str">
        <f t="shared" si="0"/>
        <v>S10</v>
      </c>
      <c r="Q41" s="217" t="str">
        <f t="shared" si="0"/>
        <v>Неаполь ДГО</v>
      </c>
      <c r="R41" s="217" t="str">
        <f t="shared" si="0"/>
        <v>Неаполь ДО/ S12</v>
      </c>
      <c r="S41" s="217" t="str">
        <f t="shared" si="0"/>
        <v>S13</v>
      </c>
    </row>
    <row r="42" spans="1:19" ht="27" hidden="1" customHeight="1" x14ac:dyDescent="0.25">
      <c r="A42" s="373" t="s">
        <v>19</v>
      </c>
      <c r="B42" s="374"/>
      <c r="C42" s="377" t="s">
        <v>20</v>
      </c>
      <c r="D42" s="378"/>
      <c r="E42" s="379"/>
      <c r="F42" s="109">
        <v>2550</v>
      </c>
      <c r="G42" s="109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27" hidden="1" customHeight="1" x14ac:dyDescent="0.25">
      <c r="A43" s="375"/>
      <c r="B43" s="376"/>
      <c r="C43" s="377" t="s">
        <v>21</v>
      </c>
      <c r="D43" s="378"/>
      <c r="E43" s="379"/>
      <c r="F43" s="109">
        <v>4950</v>
      </c>
      <c r="G43" s="109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19" ht="27" hidden="1" customHeight="1" x14ac:dyDescent="0.25">
      <c r="A44" s="380" t="s">
        <v>24</v>
      </c>
      <c r="B44" s="381"/>
      <c r="C44" s="382" t="s">
        <v>25</v>
      </c>
      <c r="D44" s="383"/>
      <c r="E44" s="384"/>
      <c r="F44" s="120">
        <v>8200</v>
      </c>
      <c r="G44" s="12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19" ht="27" hidden="1" customHeight="1" x14ac:dyDescent="0.25">
      <c r="A45" s="373" t="s">
        <v>26</v>
      </c>
      <c r="B45" s="374"/>
      <c r="C45" s="377" t="s">
        <v>27</v>
      </c>
      <c r="D45" s="378"/>
      <c r="E45" s="379"/>
      <c r="F45" s="109">
        <v>32300</v>
      </c>
      <c r="G45" s="109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ht="27" hidden="1" customHeight="1" x14ac:dyDescent="0.25">
      <c r="A46" s="375"/>
      <c r="B46" s="376"/>
      <c r="C46" s="377" t="s">
        <v>28</v>
      </c>
      <c r="D46" s="378"/>
      <c r="E46" s="379"/>
      <c r="F46" s="109">
        <v>33900</v>
      </c>
      <c r="G46" s="109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8" customHeight="1" x14ac:dyDescent="0.25">
      <c r="F47" s="58"/>
      <c r="G47" s="58"/>
    </row>
    <row r="48" spans="1:19" x14ac:dyDescent="0.25">
      <c r="B48" s="58" t="s">
        <v>71</v>
      </c>
    </row>
    <row r="50" ht="17.25" customHeight="1" x14ac:dyDescent="0.25"/>
    <row r="51" ht="17.25" customHeight="1" x14ac:dyDescent="0.25"/>
    <row r="55" ht="32.25" customHeight="1" x14ac:dyDescent="0.25"/>
    <row r="61" ht="15" customHeight="1" x14ac:dyDescent="0.25"/>
  </sheetData>
  <mergeCells count="56">
    <mergeCell ref="C30:D30"/>
    <mergeCell ref="E30:F30"/>
    <mergeCell ref="A45:B46"/>
    <mergeCell ref="C45:E45"/>
    <mergeCell ref="C46:E46"/>
    <mergeCell ref="A35:C37"/>
    <mergeCell ref="D35:F35"/>
    <mergeCell ref="D36:F36"/>
    <mergeCell ref="D37:F37"/>
    <mergeCell ref="A41:B41"/>
    <mergeCell ref="C41:E41"/>
    <mergeCell ref="A42:B43"/>
    <mergeCell ref="C42:E42"/>
    <mergeCell ref="C43:E43"/>
    <mergeCell ref="A44:B44"/>
    <mergeCell ref="C44:E44"/>
    <mergeCell ref="A21:F21"/>
    <mergeCell ref="C23:D23"/>
    <mergeCell ref="E23:F23"/>
    <mergeCell ref="A11:A16"/>
    <mergeCell ref="B11:C12"/>
    <mergeCell ref="D11:D12"/>
    <mergeCell ref="E11:E12"/>
    <mergeCell ref="B13:C14"/>
    <mergeCell ref="D13:D14"/>
    <mergeCell ref="E13:E14"/>
    <mergeCell ref="B15:C16"/>
    <mergeCell ref="D15:D16"/>
    <mergeCell ref="E15:E16"/>
    <mergeCell ref="A9:A10"/>
    <mergeCell ref="D9:D10"/>
    <mergeCell ref="E9:E10"/>
    <mergeCell ref="B9:C9"/>
    <mergeCell ref="B10:C10"/>
    <mergeCell ref="G7:G8"/>
    <mergeCell ref="B5:D5"/>
    <mergeCell ref="A7:C8"/>
    <mergeCell ref="D7:D8"/>
    <mergeCell ref="E7:E8"/>
    <mergeCell ref="F7:F8"/>
    <mergeCell ref="A22:S22"/>
    <mergeCell ref="A34:S34"/>
    <mergeCell ref="A23:B29"/>
    <mergeCell ref="C29:D29"/>
    <mergeCell ref="E29:F29"/>
    <mergeCell ref="C24:D25"/>
    <mergeCell ref="E24:F24"/>
    <mergeCell ref="E25:F25"/>
    <mergeCell ref="C26:D28"/>
    <mergeCell ref="E26:F26"/>
    <mergeCell ref="E27:F27"/>
    <mergeCell ref="E28:F28"/>
    <mergeCell ref="A31:F31"/>
    <mergeCell ref="A32:F32"/>
    <mergeCell ref="A33:F33"/>
    <mergeCell ref="A30:B30"/>
  </mergeCells>
  <pageMargins left="0.23622047244094491" right="0.23622047244094491" top="0.59055118110236227" bottom="0.31496062992125984" header="0.59055118110236227" footer="0.31496062992125984"/>
  <pageSetup paperSize="9" scale="55" firstPageNumber="4" orientation="landscape" useFirstPageNumber="1" r:id="rId1"/>
  <headerFooter>
    <oddHeader>&amp;L&amp;G&amp;R&amp;14ПРАЙС-ЛИСТ от 31.07.2020&amp;11
&amp;"-,полужирный курсив"на коллекцию STANDART&amp;"-,обычный"
розничная цена в рублях РФ (без НДС)</oddHeader>
    <oddFooter>&amp;L4&amp;R&amp;G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4"/>
  <sheetViews>
    <sheetView view="pageBreakPreview" zoomScale="70" zoomScaleSheetLayoutView="70" workbookViewId="0">
      <selection activeCell="H42" sqref="H42"/>
    </sheetView>
  </sheetViews>
  <sheetFormatPr defaultColWidth="8.85546875" defaultRowHeight="15" x14ac:dyDescent="0.25"/>
  <cols>
    <col min="1" max="1" width="3.28515625" style="58" customWidth="1"/>
    <col min="2" max="2" width="18.140625" style="58" customWidth="1"/>
    <col min="3" max="3" width="12.7109375" style="58" customWidth="1"/>
    <col min="4" max="5" width="10.7109375" style="58" customWidth="1"/>
    <col min="6" max="6" width="11.5703125" style="84" customWidth="1"/>
    <col min="7" max="9" width="14.7109375" style="58" customWidth="1"/>
    <col min="10" max="15" width="12.5703125" style="58" customWidth="1"/>
    <col min="16" max="17" width="14.42578125" style="58" customWidth="1"/>
    <col min="18" max="18" width="14.28515625" style="58" customWidth="1"/>
    <col min="19" max="16384" width="8.85546875" style="58"/>
  </cols>
  <sheetData>
    <row r="1" spans="1:18" ht="18" customHeight="1" x14ac:dyDescent="0.3">
      <c r="A1" s="194"/>
      <c r="B1" s="2"/>
      <c r="C1" s="2"/>
      <c r="D1" s="2"/>
      <c r="E1" s="2"/>
      <c r="F1" s="3"/>
      <c r="G1" s="2"/>
      <c r="H1" s="2"/>
      <c r="I1" s="2"/>
      <c r="J1" s="2"/>
      <c r="K1" s="2"/>
      <c r="L1" s="111"/>
      <c r="M1" s="111"/>
      <c r="N1" s="2"/>
      <c r="O1" s="2"/>
      <c r="P1" s="2"/>
      <c r="Q1" s="2"/>
      <c r="R1" s="2"/>
    </row>
    <row r="2" spans="1:18" ht="18" customHeight="1" x14ac:dyDescent="0.3">
      <c r="A2" s="194"/>
      <c r="B2" s="2"/>
      <c r="C2" s="2"/>
      <c r="D2" s="2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8" customHeight="1" x14ac:dyDescent="0.3">
      <c r="A3" s="59"/>
      <c r="B3" s="194"/>
      <c r="C3" s="194"/>
      <c r="D3" s="194"/>
      <c r="E3" s="85"/>
      <c r="F3" s="184"/>
      <c r="G3" s="85"/>
      <c r="H3" s="85"/>
      <c r="I3" s="85"/>
      <c r="J3" s="85"/>
      <c r="K3" s="85"/>
      <c r="L3" s="185"/>
      <c r="M3" s="185"/>
      <c r="N3" s="85"/>
      <c r="O3" s="85"/>
      <c r="P3" s="85"/>
      <c r="Q3" s="85"/>
      <c r="R3" s="85"/>
    </row>
    <row r="4" spans="1:18" ht="18" customHeight="1" x14ac:dyDescent="0.3">
      <c r="A4" s="59"/>
      <c r="B4" s="194"/>
      <c r="C4" s="194"/>
      <c r="D4" s="194"/>
      <c r="E4" s="194"/>
      <c r="F4" s="60"/>
      <c r="G4" s="194"/>
      <c r="H4" s="194"/>
      <c r="I4" s="194"/>
      <c r="J4" s="194"/>
      <c r="K4" s="194"/>
      <c r="L4" s="111"/>
      <c r="M4" s="111"/>
      <c r="N4" s="194"/>
      <c r="O4" s="194"/>
      <c r="P4" s="194"/>
      <c r="Q4" s="194"/>
      <c r="R4" s="194"/>
    </row>
    <row r="5" spans="1:18" ht="90" customHeight="1" x14ac:dyDescent="0.3">
      <c r="A5" s="61"/>
      <c r="B5" s="420" t="s">
        <v>0</v>
      </c>
      <c r="C5" s="421"/>
      <c r="D5" s="421"/>
      <c r="E5" s="297"/>
      <c r="F5" s="62"/>
      <c r="J5" s="113"/>
      <c r="K5" s="113"/>
      <c r="L5" s="111"/>
      <c r="M5" s="111"/>
      <c r="N5" s="61"/>
      <c r="O5" s="61"/>
      <c r="P5" s="61"/>
      <c r="Q5" s="61"/>
      <c r="R5" s="61"/>
    </row>
    <row r="6" spans="1:18" x14ac:dyDescent="0.25">
      <c r="A6" s="194"/>
      <c r="B6" s="63" t="s">
        <v>1</v>
      </c>
      <c r="C6" s="194"/>
      <c r="D6" s="194"/>
      <c r="E6" s="194"/>
      <c r="F6" s="60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27.95" customHeight="1" x14ac:dyDescent="0.25">
      <c r="A7" s="439" t="s">
        <v>2</v>
      </c>
      <c r="B7" s="440"/>
      <c r="C7" s="441"/>
      <c r="D7" s="413" t="s">
        <v>3</v>
      </c>
      <c r="E7" s="413" t="s">
        <v>4</v>
      </c>
      <c r="F7" s="413" t="s">
        <v>5</v>
      </c>
      <c r="G7" s="445" t="s">
        <v>154</v>
      </c>
      <c r="H7" s="186" t="s">
        <v>153</v>
      </c>
      <c r="I7" s="445" t="s">
        <v>151</v>
      </c>
      <c r="J7" s="186" t="s">
        <v>152</v>
      </c>
      <c r="K7" s="445" t="s">
        <v>157</v>
      </c>
      <c r="L7" s="186" t="s">
        <v>158</v>
      </c>
      <c r="M7" s="445" t="s">
        <v>159</v>
      </c>
      <c r="N7" s="186" t="s">
        <v>160</v>
      </c>
      <c r="O7" s="445" t="s">
        <v>161</v>
      </c>
      <c r="P7" s="186" t="s">
        <v>162</v>
      </c>
      <c r="Q7" s="445" t="s">
        <v>155</v>
      </c>
      <c r="R7" s="186" t="s">
        <v>156</v>
      </c>
    </row>
    <row r="8" spans="1:18" ht="27.95" customHeight="1" x14ac:dyDescent="0.25">
      <c r="A8" s="442"/>
      <c r="B8" s="443"/>
      <c r="C8" s="444"/>
      <c r="D8" s="414"/>
      <c r="E8" s="414"/>
      <c r="F8" s="414"/>
      <c r="G8" s="446"/>
      <c r="H8" s="99" t="s">
        <v>178</v>
      </c>
      <c r="I8" s="446"/>
      <c r="J8" s="99" t="s">
        <v>169</v>
      </c>
      <c r="K8" s="446"/>
      <c r="L8" s="99" t="s">
        <v>169</v>
      </c>
      <c r="M8" s="446"/>
      <c r="N8" s="99" t="s">
        <v>169</v>
      </c>
      <c r="O8" s="446"/>
      <c r="P8" s="99" t="s">
        <v>169</v>
      </c>
      <c r="Q8" s="446"/>
      <c r="R8" s="99" t="s">
        <v>169</v>
      </c>
    </row>
    <row r="9" spans="1:18" s="194" customFormat="1" ht="44.1" hidden="1" customHeight="1" x14ac:dyDescent="0.25">
      <c r="A9" s="419" t="s">
        <v>73</v>
      </c>
      <c r="B9" s="425" t="s">
        <v>74</v>
      </c>
      <c r="C9" s="387"/>
      <c r="D9" s="410" t="s">
        <v>8</v>
      </c>
      <c r="E9" s="410" t="s">
        <v>9</v>
      </c>
      <c r="F9" s="64" t="s">
        <v>10</v>
      </c>
      <c r="G9" s="121">
        <v>9125</v>
      </c>
      <c r="H9" s="121">
        <f>G9+2700</f>
        <v>11825</v>
      </c>
      <c r="I9" s="121">
        <f>G9+500</f>
        <v>9625</v>
      </c>
      <c r="J9" s="121">
        <f>I9+300</f>
        <v>9925</v>
      </c>
      <c r="K9" s="121" t="s">
        <v>13</v>
      </c>
      <c r="L9" s="121" t="s">
        <v>13</v>
      </c>
      <c r="M9" s="121" t="s">
        <v>13</v>
      </c>
      <c r="N9" s="121" t="s">
        <v>13</v>
      </c>
      <c r="O9" s="121" t="s">
        <v>13</v>
      </c>
      <c r="P9" s="121" t="s">
        <v>13</v>
      </c>
      <c r="Q9" s="121" t="s">
        <v>13</v>
      </c>
      <c r="R9" s="121" t="s">
        <v>13</v>
      </c>
    </row>
    <row r="10" spans="1:18" s="194" customFormat="1" ht="44.1" hidden="1" customHeight="1" x14ac:dyDescent="0.25">
      <c r="A10" s="419"/>
      <c r="B10" s="375"/>
      <c r="C10" s="391"/>
      <c r="D10" s="411"/>
      <c r="E10" s="411"/>
      <c r="F10" s="65" t="s">
        <v>11</v>
      </c>
      <c r="G10" s="122">
        <v>12800</v>
      </c>
      <c r="H10" s="122">
        <f t="shared" ref="H10:H18" si="0">G10+2700</f>
        <v>15500</v>
      </c>
      <c r="I10" s="122">
        <f t="shared" ref="I10:I18" si="1">G10+500</f>
        <v>13300</v>
      </c>
      <c r="J10" s="122">
        <f t="shared" ref="J10:J18" si="2">I10+300</f>
        <v>13600</v>
      </c>
      <c r="K10" s="122" t="s">
        <v>13</v>
      </c>
      <c r="L10" s="122" t="s">
        <v>13</v>
      </c>
      <c r="M10" s="122" t="s">
        <v>13</v>
      </c>
      <c r="N10" s="122" t="s">
        <v>13</v>
      </c>
      <c r="O10" s="122" t="s">
        <v>13</v>
      </c>
      <c r="P10" s="122" t="s">
        <v>13</v>
      </c>
      <c r="Q10" s="122" t="s">
        <v>13</v>
      </c>
      <c r="R10" s="122" t="s">
        <v>13</v>
      </c>
    </row>
    <row r="11" spans="1:18" s="194" customFormat="1" ht="44.1" hidden="1" customHeight="1" x14ac:dyDescent="0.25">
      <c r="A11" s="419"/>
      <c r="B11" s="415" t="s">
        <v>75</v>
      </c>
      <c r="C11" s="416"/>
      <c r="D11" s="406" t="s">
        <v>8</v>
      </c>
      <c r="E11" s="406" t="s">
        <v>9</v>
      </c>
      <c r="F11" s="89" t="s">
        <v>10</v>
      </c>
      <c r="G11" s="123">
        <v>9725</v>
      </c>
      <c r="H11" s="123">
        <f t="shared" si="0"/>
        <v>12425</v>
      </c>
      <c r="I11" s="123">
        <f t="shared" si="1"/>
        <v>10225</v>
      </c>
      <c r="J11" s="123">
        <f t="shared" si="2"/>
        <v>10525</v>
      </c>
      <c r="K11" s="123" t="s">
        <v>13</v>
      </c>
      <c r="L11" s="209" t="s">
        <v>13</v>
      </c>
      <c r="M11" s="123" t="s">
        <v>13</v>
      </c>
      <c r="N11" s="209" t="s">
        <v>13</v>
      </c>
      <c r="O11" s="123" t="s">
        <v>13</v>
      </c>
      <c r="P11" s="209" t="s">
        <v>13</v>
      </c>
      <c r="Q11" s="123" t="s">
        <v>13</v>
      </c>
      <c r="R11" s="209" t="s">
        <v>13</v>
      </c>
    </row>
    <row r="12" spans="1:18" s="194" customFormat="1" ht="44.1" hidden="1" customHeight="1" x14ac:dyDescent="0.25">
      <c r="A12" s="419"/>
      <c r="B12" s="417"/>
      <c r="C12" s="418"/>
      <c r="D12" s="407"/>
      <c r="E12" s="407"/>
      <c r="F12" s="92" t="s">
        <v>11</v>
      </c>
      <c r="G12" s="124">
        <v>13600</v>
      </c>
      <c r="H12" s="124">
        <f t="shared" si="0"/>
        <v>16300</v>
      </c>
      <c r="I12" s="124">
        <f t="shared" si="1"/>
        <v>14100</v>
      </c>
      <c r="J12" s="124">
        <f t="shared" si="2"/>
        <v>14400</v>
      </c>
      <c r="K12" s="124" t="s">
        <v>13</v>
      </c>
      <c r="L12" s="210" t="s">
        <v>13</v>
      </c>
      <c r="M12" s="124" t="s">
        <v>13</v>
      </c>
      <c r="N12" s="210" t="s">
        <v>13</v>
      </c>
      <c r="O12" s="124" t="s">
        <v>13</v>
      </c>
      <c r="P12" s="210" t="s">
        <v>13</v>
      </c>
      <c r="Q12" s="124" t="s">
        <v>13</v>
      </c>
      <c r="R12" s="213" t="s">
        <v>13</v>
      </c>
    </row>
    <row r="13" spans="1:18" s="199" customFormat="1" ht="44.1" hidden="1" customHeight="1" x14ac:dyDescent="0.25">
      <c r="A13" s="408" t="s">
        <v>65</v>
      </c>
      <c r="B13" s="409" t="s">
        <v>76</v>
      </c>
      <c r="C13" s="409"/>
      <c r="D13" s="410" t="s">
        <v>8</v>
      </c>
      <c r="E13" s="410" t="s">
        <v>9</v>
      </c>
      <c r="F13" s="64" t="s">
        <v>10</v>
      </c>
      <c r="G13" s="121">
        <v>10925</v>
      </c>
      <c r="H13" s="121">
        <f t="shared" si="0"/>
        <v>13625</v>
      </c>
      <c r="I13" s="121">
        <f t="shared" si="1"/>
        <v>11425</v>
      </c>
      <c r="J13" s="121">
        <f t="shared" si="2"/>
        <v>11725</v>
      </c>
      <c r="K13" s="121">
        <f>G13+200</f>
        <v>11125</v>
      </c>
      <c r="L13" s="121">
        <f>K13+700</f>
        <v>11825</v>
      </c>
      <c r="M13" s="121">
        <f>I13+200</f>
        <v>11625</v>
      </c>
      <c r="N13" s="121">
        <f>M13+1800</f>
        <v>13425</v>
      </c>
      <c r="O13" s="121">
        <f>K13+200</f>
        <v>11325</v>
      </c>
      <c r="P13" s="121">
        <f>O13+1250</f>
        <v>12575</v>
      </c>
      <c r="Q13" s="121">
        <f>M13+200</f>
        <v>11825</v>
      </c>
      <c r="R13" s="121">
        <f>Q13+1550</f>
        <v>13375</v>
      </c>
    </row>
    <row r="14" spans="1:18" s="199" customFormat="1" ht="44.1" hidden="1" customHeight="1" x14ac:dyDescent="0.25">
      <c r="A14" s="408"/>
      <c r="B14" s="409"/>
      <c r="C14" s="409"/>
      <c r="D14" s="411"/>
      <c r="E14" s="411"/>
      <c r="F14" s="65" t="s">
        <v>11</v>
      </c>
      <c r="G14" s="122">
        <v>16700</v>
      </c>
      <c r="H14" s="122">
        <f t="shared" si="0"/>
        <v>19400</v>
      </c>
      <c r="I14" s="122">
        <f t="shared" si="1"/>
        <v>17200</v>
      </c>
      <c r="J14" s="122">
        <f t="shared" si="2"/>
        <v>17500</v>
      </c>
      <c r="K14" s="122">
        <f>G14+200</f>
        <v>16900</v>
      </c>
      <c r="L14" s="122">
        <f t="shared" ref="L14:L18" si="3">K14+700</f>
        <v>17600</v>
      </c>
      <c r="M14" s="122">
        <f>I14+200</f>
        <v>17400</v>
      </c>
      <c r="N14" s="122">
        <f t="shared" ref="N14:N18" si="4">M14+1800</f>
        <v>19200</v>
      </c>
      <c r="O14" s="122">
        <f>K14+200</f>
        <v>17100</v>
      </c>
      <c r="P14" s="122">
        <f t="shared" ref="P14:P18" si="5">O14+1250</f>
        <v>18350</v>
      </c>
      <c r="Q14" s="122">
        <f>M14+200</f>
        <v>17600</v>
      </c>
      <c r="R14" s="122">
        <f t="shared" ref="R14:R18" si="6">Q14+1550</f>
        <v>19150</v>
      </c>
    </row>
    <row r="15" spans="1:18" s="87" customFormat="1" ht="44.1" customHeight="1" x14ac:dyDescent="0.25">
      <c r="A15" s="408"/>
      <c r="B15" s="412" t="s">
        <v>66</v>
      </c>
      <c r="C15" s="412"/>
      <c r="D15" s="410" t="s">
        <v>8</v>
      </c>
      <c r="E15" s="410" t="s">
        <v>9</v>
      </c>
      <c r="F15" s="64" t="s">
        <v>10</v>
      </c>
      <c r="G15" s="207">
        <v>12199.999999999998</v>
      </c>
      <c r="H15" s="207">
        <v>14199.999999999998</v>
      </c>
      <c r="I15" s="207">
        <v>12199.999999999998</v>
      </c>
      <c r="J15" s="207">
        <v>13949.999999999998</v>
      </c>
      <c r="K15" s="207">
        <v>12199.999999999998</v>
      </c>
      <c r="L15" s="207">
        <v>13949.999999999998</v>
      </c>
      <c r="M15" s="207">
        <v>12199.999999999998</v>
      </c>
      <c r="N15" s="207">
        <v>13949.999999999998</v>
      </c>
      <c r="O15" s="207">
        <v>12199.999999999998</v>
      </c>
      <c r="P15" s="207">
        <v>13949.999999999998</v>
      </c>
      <c r="Q15" s="207">
        <v>12199.999999999998</v>
      </c>
      <c r="R15" s="207">
        <v>13949.999999999998</v>
      </c>
    </row>
    <row r="16" spans="1:18" s="87" customFormat="1" ht="44.1" customHeight="1" x14ac:dyDescent="0.25">
      <c r="A16" s="408"/>
      <c r="B16" s="412"/>
      <c r="C16" s="412"/>
      <c r="D16" s="411"/>
      <c r="E16" s="411"/>
      <c r="F16" s="65" t="s">
        <v>11</v>
      </c>
      <c r="G16" s="208">
        <v>18300</v>
      </c>
      <c r="H16" s="208">
        <v>20300</v>
      </c>
      <c r="I16" s="208">
        <v>18300</v>
      </c>
      <c r="J16" s="208">
        <v>20050</v>
      </c>
      <c r="K16" s="208">
        <v>18300</v>
      </c>
      <c r="L16" s="208">
        <v>20050</v>
      </c>
      <c r="M16" s="208">
        <v>18300</v>
      </c>
      <c r="N16" s="208">
        <v>20050</v>
      </c>
      <c r="O16" s="208">
        <v>18300</v>
      </c>
      <c r="P16" s="208">
        <v>20050</v>
      </c>
      <c r="Q16" s="208">
        <v>18300</v>
      </c>
      <c r="R16" s="208">
        <v>20050</v>
      </c>
    </row>
    <row r="17" spans="1:18" s="199" customFormat="1" ht="44.1" hidden="1" customHeight="1" x14ac:dyDescent="0.25">
      <c r="A17" s="408"/>
      <c r="B17" s="405" t="s">
        <v>67</v>
      </c>
      <c r="C17" s="405"/>
      <c r="D17" s="406" t="s">
        <v>8</v>
      </c>
      <c r="E17" s="406" t="s">
        <v>9</v>
      </c>
      <c r="F17" s="89" t="s">
        <v>10</v>
      </c>
      <c r="G17" s="123">
        <v>12325</v>
      </c>
      <c r="H17" s="123">
        <f t="shared" si="0"/>
        <v>15025</v>
      </c>
      <c r="I17" s="123">
        <f t="shared" si="1"/>
        <v>12825</v>
      </c>
      <c r="J17" s="123">
        <f t="shared" si="2"/>
        <v>13125</v>
      </c>
      <c r="K17" s="123">
        <f>G17+200</f>
        <v>12525</v>
      </c>
      <c r="L17" s="123">
        <f t="shared" si="3"/>
        <v>13225</v>
      </c>
      <c r="M17" s="123">
        <f>I17+200</f>
        <v>13025</v>
      </c>
      <c r="N17" s="123">
        <f t="shared" si="4"/>
        <v>14825</v>
      </c>
      <c r="O17" s="123">
        <f>K17+200</f>
        <v>12725</v>
      </c>
      <c r="P17" s="123">
        <f t="shared" si="5"/>
        <v>13975</v>
      </c>
      <c r="Q17" s="123">
        <f>M17+200</f>
        <v>13225</v>
      </c>
      <c r="R17" s="123">
        <f t="shared" si="6"/>
        <v>14775</v>
      </c>
    </row>
    <row r="18" spans="1:18" s="199" customFormat="1" ht="44.1" hidden="1" customHeight="1" x14ac:dyDescent="0.25">
      <c r="A18" s="408"/>
      <c r="B18" s="405"/>
      <c r="C18" s="405"/>
      <c r="D18" s="407"/>
      <c r="E18" s="407"/>
      <c r="F18" s="92" t="s">
        <v>11</v>
      </c>
      <c r="G18" s="124">
        <v>19200</v>
      </c>
      <c r="H18" s="124">
        <f t="shared" si="0"/>
        <v>21900</v>
      </c>
      <c r="I18" s="124">
        <f t="shared" si="1"/>
        <v>19700</v>
      </c>
      <c r="J18" s="124">
        <f t="shared" si="2"/>
        <v>20000</v>
      </c>
      <c r="K18" s="124">
        <f>G18+200</f>
        <v>19400</v>
      </c>
      <c r="L18" s="124">
        <f t="shared" si="3"/>
        <v>20100</v>
      </c>
      <c r="M18" s="124">
        <f>I18+200</f>
        <v>19900</v>
      </c>
      <c r="N18" s="124">
        <f t="shared" si="4"/>
        <v>21700</v>
      </c>
      <c r="O18" s="124">
        <f>K18+200</f>
        <v>19600</v>
      </c>
      <c r="P18" s="124">
        <f t="shared" si="5"/>
        <v>20850</v>
      </c>
      <c r="Q18" s="124">
        <f>M18+200</f>
        <v>20100</v>
      </c>
      <c r="R18" s="124">
        <f t="shared" si="6"/>
        <v>21650</v>
      </c>
    </row>
    <row r="19" spans="1:18" ht="15" customHeight="1" x14ac:dyDescent="0.25">
      <c r="B19" s="58" t="s">
        <v>14</v>
      </c>
      <c r="F19" s="5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s="199" customFormat="1" ht="18" customHeigh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73" customFormat="1" ht="15" customHeight="1" x14ac:dyDescent="0.25">
      <c r="B21" s="71" t="s">
        <v>68</v>
      </c>
      <c r="G21" s="101"/>
      <c r="H21" s="101"/>
      <c r="I21" s="101"/>
      <c r="J21" s="101"/>
      <c r="K21" s="101"/>
      <c r="L21" s="101"/>
      <c r="M21" s="101"/>
      <c r="N21" s="102"/>
      <c r="O21" s="102"/>
      <c r="P21" s="102"/>
      <c r="Q21" s="102"/>
      <c r="R21" s="102"/>
    </row>
    <row r="22" spans="1:18" s="73" customFormat="1" ht="30" customHeight="1" x14ac:dyDescent="0.25">
      <c r="A22" s="433" t="s">
        <v>69</v>
      </c>
      <c r="B22" s="434"/>
      <c r="C22" s="434"/>
      <c r="D22" s="434"/>
      <c r="E22" s="434"/>
      <c r="F22" s="435"/>
      <c r="G22" s="298" t="str">
        <f>G7</f>
        <v>Ривьера ДГ</v>
      </c>
      <c r="H22" s="298" t="str">
        <f>H7</f>
        <v>Ривьера ДО</v>
      </c>
      <c r="I22" s="298" t="str">
        <f>I7</f>
        <v>Диана ДГ</v>
      </c>
      <c r="J22" s="298" t="str">
        <f>J7</f>
        <v>Диана ДО</v>
      </c>
      <c r="K22" s="298" t="str">
        <f>K7</f>
        <v>Орион ДГ</v>
      </c>
      <c r="L22" s="298" t="str">
        <f>L7</f>
        <v>Орион  ДО</v>
      </c>
      <c r="M22" s="298" t="str">
        <f>M7</f>
        <v>Лада ДГ</v>
      </c>
      <c r="N22" s="298" t="str">
        <f>N7</f>
        <v>Лада ДО</v>
      </c>
      <c r="O22" s="298" t="str">
        <f>O7</f>
        <v>Аррива ДГ</v>
      </c>
      <c r="P22" s="298" t="str">
        <f>P7</f>
        <v>Аррива  ДО</v>
      </c>
      <c r="Q22" s="298" t="str">
        <f>Q7</f>
        <v>Афина ДГ</v>
      </c>
      <c r="R22" s="298" t="str">
        <f>R7</f>
        <v>Афина ДО</v>
      </c>
    </row>
    <row r="23" spans="1:18" s="94" customFormat="1" ht="15" customHeight="1" x14ac:dyDescent="0.25">
      <c r="A23" s="436" t="s">
        <v>77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</row>
    <row r="24" spans="1:18" s="94" customFormat="1" ht="30.75" customHeight="1" x14ac:dyDescent="0.25">
      <c r="A24" s="395" t="s">
        <v>179</v>
      </c>
      <c r="B24" s="395"/>
      <c r="C24" s="395" t="s">
        <v>96</v>
      </c>
      <c r="D24" s="395"/>
      <c r="E24" s="438" t="s">
        <v>97</v>
      </c>
      <c r="F24" s="438"/>
      <c r="G24" s="242" t="s">
        <v>13</v>
      </c>
      <c r="H24" s="243"/>
      <c r="I24" s="242" t="s">
        <v>13</v>
      </c>
      <c r="J24" s="243"/>
      <c r="K24" s="242" t="s">
        <v>13</v>
      </c>
      <c r="L24" s="243"/>
      <c r="M24" s="242" t="s">
        <v>13</v>
      </c>
      <c r="N24" s="243"/>
      <c r="O24" s="242" t="s">
        <v>13</v>
      </c>
      <c r="P24" s="244"/>
      <c r="Q24" s="242" t="s">
        <v>13</v>
      </c>
      <c r="R24" s="218"/>
    </row>
    <row r="25" spans="1:18" s="95" customFormat="1" ht="27" hidden="1" customHeight="1" x14ac:dyDescent="0.25">
      <c r="A25" s="395"/>
      <c r="B25" s="395"/>
      <c r="C25" s="399" t="s">
        <v>98</v>
      </c>
      <c r="D25" s="399"/>
      <c r="E25" s="404" t="s">
        <v>83</v>
      </c>
      <c r="F25" s="404"/>
      <c r="G25" s="231" t="s">
        <v>13</v>
      </c>
      <c r="H25" s="189"/>
      <c r="I25" s="231" t="s">
        <v>13</v>
      </c>
      <c r="J25" s="189" t="s">
        <v>13</v>
      </c>
      <c r="K25" s="231" t="s">
        <v>13</v>
      </c>
      <c r="L25" s="189" t="s">
        <v>13</v>
      </c>
      <c r="M25" s="231" t="s">
        <v>13</v>
      </c>
      <c r="N25" s="189" t="s">
        <v>13</v>
      </c>
      <c r="O25" s="231" t="s">
        <v>13</v>
      </c>
      <c r="P25" s="189" t="s">
        <v>13</v>
      </c>
      <c r="Q25" s="231" t="s">
        <v>13</v>
      </c>
      <c r="R25" s="103" t="s">
        <v>13</v>
      </c>
    </row>
    <row r="26" spans="1:18" s="95" customFormat="1" ht="27" hidden="1" customHeight="1" x14ac:dyDescent="0.25">
      <c r="A26" s="395"/>
      <c r="B26" s="395"/>
      <c r="C26" s="399"/>
      <c r="D26" s="399"/>
      <c r="E26" s="399" t="s">
        <v>99</v>
      </c>
      <c r="F26" s="399"/>
      <c r="G26" s="231" t="s">
        <v>13</v>
      </c>
      <c r="H26" s="189"/>
      <c r="I26" s="231" t="s">
        <v>13</v>
      </c>
      <c r="J26" s="189" t="s">
        <v>13</v>
      </c>
      <c r="K26" s="231" t="s">
        <v>13</v>
      </c>
      <c r="L26" s="189" t="s">
        <v>13</v>
      </c>
      <c r="M26" s="231" t="s">
        <v>13</v>
      </c>
      <c r="N26" s="189" t="s">
        <v>13</v>
      </c>
      <c r="O26" s="231" t="s">
        <v>13</v>
      </c>
      <c r="P26" s="189" t="s">
        <v>13</v>
      </c>
      <c r="Q26" s="231" t="s">
        <v>13</v>
      </c>
      <c r="R26" s="103" t="s">
        <v>13</v>
      </c>
    </row>
    <row r="27" spans="1:18" s="95" customFormat="1" ht="27" hidden="1" customHeight="1" x14ac:dyDescent="0.25">
      <c r="A27" s="395"/>
      <c r="B27" s="395"/>
      <c r="C27" s="398" t="s">
        <v>82</v>
      </c>
      <c r="D27" s="398"/>
      <c r="E27" s="400" t="s">
        <v>83</v>
      </c>
      <c r="F27" s="400"/>
      <c r="G27" s="232" t="s">
        <v>13</v>
      </c>
      <c r="H27" s="187"/>
      <c r="I27" s="232" t="s">
        <v>13</v>
      </c>
      <c r="J27" s="187" t="s">
        <v>13</v>
      </c>
      <c r="K27" s="232" t="s">
        <v>13</v>
      </c>
      <c r="L27" s="187"/>
      <c r="M27" s="232" t="s">
        <v>13</v>
      </c>
      <c r="N27" s="187" t="s">
        <v>13</v>
      </c>
      <c r="O27" s="232" t="s">
        <v>13</v>
      </c>
      <c r="P27" s="187" t="s">
        <v>13</v>
      </c>
      <c r="Q27" s="232" t="s">
        <v>13</v>
      </c>
      <c r="R27" s="105" t="s">
        <v>13</v>
      </c>
    </row>
    <row r="28" spans="1:18" s="95" customFormat="1" ht="27" hidden="1" customHeight="1" x14ac:dyDescent="0.25">
      <c r="A28" s="395"/>
      <c r="B28" s="395"/>
      <c r="C28" s="398"/>
      <c r="D28" s="398"/>
      <c r="E28" s="400" t="s">
        <v>84</v>
      </c>
      <c r="F28" s="400"/>
      <c r="G28" s="232" t="s">
        <v>13</v>
      </c>
      <c r="H28" s="187"/>
      <c r="I28" s="232" t="s">
        <v>13</v>
      </c>
      <c r="J28" s="187" t="s">
        <v>13</v>
      </c>
      <c r="K28" s="232" t="s">
        <v>13</v>
      </c>
      <c r="L28" s="187"/>
      <c r="M28" s="232" t="s">
        <v>13</v>
      </c>
      <c r="N28" s="187" t="s">
        <v>13</v>
      </c>
      <c r="O28" s="232" t="s">
        <v>13</v>
      </c>
      <c r="P28" s="187" t="s">
        <v>13</v>
      </c>
      <c r="Q28" s="232" t="s">
        <v>13</v>
      </c>
      <c r="R28" s="105" t="s">
        <v>13</v>
      </c>
    </row>
    <row r="29" spans="1:18" s="95" customFormat="1" ht="27" hidden="1" customHeight="1" x14ac:dyDescent="0.25">
      <c r="A29" s="395"/>
      <c r="B29" s="395"/>
      <c r="C29" s="398"/>
      <c r="D29" s="398"/>
      <c r="E29" s="400" t="s">
        <v>85</v>
      </c>
      <c r="F29" s="400"/>
      <c r="G29" s="232" t="s">
        <v>13</v>
      </c>
      <c r="H29" s="187"/>
      <c r="I29" s="232" t="s">
        <v>13</v>
      </c>
      <c r="J29" s="187" t="s">
        <v>13</v>
      </c>
      <c r="K29" s="232" t="s">
        <v>13</v>
      </c>
      <c r="L29" s="187"/>
      <c r="M29" s="232" t="s">
        <v>13</v>
      </c>
      <c r="N29" s="187" t="s">
        <v>13</v>
      </c>
      <c r="O29" s="232" t="s">
        <v>13</v>
      </c>
      <c r="P29" s="187" t="s">
        <v>13</v>
      </c>
      <c r="Q29" s="232" t="s">
        <v>13</v>
      </c>
      <c r="R29" s="105" t="s">
        <v>13</v>
      </c>
    </row>
    <row r="30" spans="1:18" s="95" customFormat="1" ht="27" customHeight="1" x14ac:dyDescent="0.25">
      <c r="A30" s="382" t="s">
        <v>100</v>
      </c>
      <c r="B30" s="383"/>
      <c r="C30" s="383"/>
      <c r="D30" s="383"/>
      <c r="E30" s="383"/>
      <c r="F30" s="384"/>
      <c r="G30" s="231" t="s">
        <v>13</v>
      </c>
      <c r="H30" s="231">
        <v>600</v>
      </c>
      <c r="I30" s="231" t="s">
        <v>13</v>
      </c>
      <c r="J30" s="231">
        <v>300</v>
      </c>
      <c r="K30" s="231" t="s">
        <v>13</v>
      </c>
      <c r="L30" s="231">
        <v>300</v>
      </c>
      <c r="M30" s="231" t="s">
        <v>13</v>
      </c>
      <c r="N30" s="231">
        <v>300</v>
      </c>
      <c r="O30" s="231" t="s">
        <v>13</v>
      </c>
      <c r="P30" s="231">
        <v>300</v>
      </c>
      <c r="Q30" s="231" t="s">
        <v>13</v>
      </c>
      <c r="R30" s="231">
        <v>300</v>
      </c>
    </row>
    <row r="31" spans="1:18" s="95" customFormat="1" ht="27" customHeight="1" x14ac:dyDescent="0.25">
      <c r="A31" s="377" t="s">
        <v>101</v>
      </c>
      <c r="B31" s="378"/>
      <c r="C31" s="378"/>
      <c r="D31" s="378"/>
      <c r="E31" s="378"/>
      <c r="F31" s="379"/>
      <c r="G31" s="232" t="s">
        <v>13</v>
      </c>
      <c r="H31" s="232">
        <v>1150</v>
      </c>
      <c r="I31" s="232" t="s">
        <v>13</v>
      </c>
      <c r="J31" s="232">
        <v>580</v>
      </c>
      <c r="K31" s="232" t="s">
        <v>13</v>
      </c>
      <c r="L31" s="232">
        <v>580</v>
      </c>
      <c r="M31" s="232" t="s">
        <v>13</v>
      </c>
      <c r="N31" s="232">
        <v>580</v>
      </c>
      <c r="O31" s="232" t="s">
        <v>13</v>
      </c>
      <c r="P31" s="232">
        <v>580</v>
      </c>
      <c r="Q31" s="232" t="s">
        <v>13</v>
      </c>
      <c r="R31" s="232">
        <v>580</v>
      </c>
    </row>
    <row r="32" spans="1:18" s="95" customFormat="1" ht="27" hidden="1" customHeight="1" x14ac:dyDescent="0.25">
      <c r="A32" s="382" t="s">
        <v>102</v>
      </c>
      <c r="B32" s="383"/>
      <c r="C32" s="383"/>
      <c r="D32" s="383"/>
      <c r="E32" s="383"/>
      <c r="F32" s="384"/>
      <c r="G32" s="189" t="s">
        <v>13</v>
      </c>
      <c r="H32" s="189"/>
      <c r="I32" s="189"/>
      <c r="J32" s="189" t="s">
        <v>13</v>
      </c>
      <c r="K32" s="189"/>
      <c r="L32" s="190">
        <v>1500</v>
      </c>
      <c r="M32" s="190"/>
      <c r="N32" s="189" t="s">
        <v>13</v>
      </c>
      <c r="O32" s="189"/>
      <c r="P32" s="189" t="s">
        <v>13</v>
      </c>
      <c r="Q32" s="189"/>
      <c r="R32" s="103" t="s">
        <v>13</v>
      </c>
    </row>
    <row r="33" spans="1:18" s="94" customFormat="1" ht="15" hidden="1" customHeight="1" x14ac:dyDescent="0.25">
      <c r="A33" s="200" t="s">
        <v>88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18" s="104" customFormat="1" ht="27" hidden="1" customHeight="1" x14ac:dyDescent="0.25">
      <c r="A34" s="373" t="s">
        <v>89</v>
      </c>
      <c r="B34" s="374"/>
      <c r="C34" s="387"/>
      <c r="D34" s="378" t="s">
        <v>90</v>
      </c>
      <c r="E34" s="378"/>
      <c r="F34" s="379"/>
      <c r="G34" s="105" t="s">
        <v>13</v>
      </c>
      <c r="H34" s="105"/>
      <c r="I34" s="105"/>
      <c r="J34" s="105" t="s">
        <v>13</v>
      </c>
      <c r="K34" s="105"/>
      <c r="L34" s="105">
        <v>2150</v>
      </c>
      <c r="M34" s="105"/>
      <c r="N34" s="105" t="s">
        <v>13</v>
      </c>
      <c r="O34" s="105"/>
      <c r="P34" s="105" t="s">
        <v>13</v>
      </c>
      <c r="Q34" s="105"/>
      <c r="R34" s="105" t="s">
        <v>13</v>
      </c>
    </row>
    <row r="35" spans="1:18" s="104" customFormat="1" ht="27" hidden="1" customHeight="1" x14ac:dyDescent="0.25">
      <c r="A35" s="388"/>
      <c r="B35" s="389"/>
      <c r="C35" s="390"/>
      <c r="D35" s="383" t="s">
        <v>91</v>
      </c>
      <c r="E35" s="383"/>
      <c r="F35" s="384"/>
      <c r="G35" s="103" t="s">
        <v>13</v>
      </c>
      <c r="H35" s="103"/>
      <c r="I35" s="103"/>
      <c r="J35" s="103" t="s">
        <v>13</v>
      </c>
      <c r="K35" s="103"/>
      <c r="L35" s="103">
        <v>4500</v>
      </c>
      <c r="M35" s="103"/>
      <c r="N35" s="103" t="s">
        <v>13</v>
      </c>
      <c r="O35" s="103"/>
      <c r="P35" s="103" t="s">
        <v>13</v>
      </c>
      <c r="Q35" s="103"/>
      <c r="R35" s="103" t="s">
        <v>13</v>
      </c>
    </row>
    <row r="36" spans="1:18" s="104" customFormat="1" ht="27" hidden="1" customHeight="1" x14ac:dyDescent="0.25">
      <c r="A36" s="375"/>
      <c r="B36" s="376"/>
      <c r="C36" s="391"/>
      <c r="D36" s="378" t="s">
        <v>92</v>
      </c>
      <c r="E36" s="378"/>
      <c r="F36" s="379"/>
      <c r="G36" s="105" t="s">
        <v>13</v>
      </c>
      <c r="H36" s="105"/>
      <c r="I36" s="105"/>
      <c r="J36" s="105" t="s">
        <v>13</v>
      </c>
      <c r="K36" s="105"/>
      <c r="L36" s="105">
        <v>5000</v>
      </c>
      <c r="M36" s="105"/>
      <c r="N36" s="105" t="s">
        <v>13</v>
      </c>
      <c r="O36" s="105"/>
      <c r="P36" s="105" t="s">
        <v>13</v>
      </c>
      <c r="Q36" s="105"/>
      <c r="R36" s="105" t="s">
        <v>13</v>
      </c>
    </row>
    <row r="37" spans="1:18" ht="15" customHeight="1" x14ac:dyDescent="0.25">
      <c r="F37" s="58"/>
      <c r="J37" s="117"/>
      <c r="K37" s="117"/>
      <c r="L37" s="118"/>
      <c r="M37" s="118"/>
    </row>
    <row r="38" spans="1:18" ht="18.75" customHeight="1" x14ac:dyDescent="0.25">
      <c r="A38" s="70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10"/>
      <c r="O38" s="110"/>
      <c r="P38" s="110"/>
      <c r="Q38" s="110"/>
      <c r="R38" s="110"/>
    </row>
    <row r="39" spans="1:18" ht="18.75" customHeight="1" x14ac:dyDescent="0.25">
      <c r="A39" s="70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110"/>
      <c r="O39" s="110"/>
      <c r="P39" s="110"/>
      <c r="Q39" s="110"/>
      <c r="R39" s="110"/>
    </row>
    <row r="40" spans="1:18" x14ac:dyDescent="0.25">
      <c r="B40" s="73"/>
      <c r="F40" s="58"/>
    </row>
    <row r="41" spans="1:18" x14ac:dyDescent="0.25">
      <c r="B41" s="58" t="s">
        <v>71</v>
      </c>
    </row>
    <row r="43" spans="1:18" ht="17.25" customHeight="1" x14ac:dyDescent="0.25"/>
    <row r="44" spans="1:18" ht="17.25" customHeight="1" x14ac:dyDescent="0.25"/>
    <row r="48" spans="1:18" ht="32.25" customHeight="1" x14ac:dyDescent="0.25"/>
    <row r="54" ht="15" customHeight="1" x14ac:dyDescent="0.25"/>
  </sheetData>
  <mergeCells count="47">
    <mergeCell ref="B15:C16"/>
    <mergeCell ref="D15:D16"/>
    <mergeCell ref="E15:E16"/>
    <mergeCell ref="D11:D12"/>
    <mergeCell ref="E11:E12"/>
    <mergeCell ref="M7:M8"/>
    <mergeCell ref="O7:O8"/>
    <mergeCell ref="Q7:Q8"/>
    <mergeCell ref="B17:C18"/>
    <mergeCell ref="D17:D18"/>
    <mergeCell ref="E17:E18"/>
    <mergeCell ref="B5:D5"/>
    <mergeCell ref="A7:C8"/>
    <mergeCell ref="D7:D8"/>
    <mergeCell ref="E7:E8"/>
    <mergeCell ref="F7:F8"/>
    <mergeCell ref="G7:G8"/>
    <mergeCell ref="A9:A12"/>
    <mergeCell ref="B9:C10"/>
    <mergeCell ref="D9:D10"/>
    <mergeCell ref="E9:E10"/>
    <mergeCell ref="I7:I8"/>
    <mergeCell ref="K7:K8"/>
    <mergeCell ref="B11:C12"/>
    <mergeCell ref="E27:F27"/>
    <mergeCell ref="E28:F28"/>
    <mergeCell ref="E29:F29"/>
    <mergeCell ref="A30:F30"/>
    <mergeCell ref="A31:F31"/>
    <mergeCell ref="A32:F32"/>
    <mergeCell ref="A22:F22"/>
    <mergeCell ref="A23:R23"/>
    <mergeCell ref="A24:B29"/>
    <mergeCell ref="C24:D24"/>
    <mergeCell ref="E24:F24"/>
    <mergeCell ref="C25:D26"/>
    <mergeCell ref="E25:F25"/>
    <mergeCell ref="E26:F26"/>
    <mergeCell ref="C27:D29"/>
    <mergeCell ref="A13:A18"/>
    <mergeCell ref="B13:C14"/>
    <mergeCell ref="D13:D14"/>
    <mergeCell ref="E13:E14"/>
    <mergeCell ref="A34:C36"/>
    <mergeCell ref="D34:F34"/>
    <mergeCell ref="D35:F35"/>
    <mergeCell ref="D36:F36"/>
  </mergeCells>
  <pageMargins left="0.23622047244094491" right="0.23622047244094491" top="0.59055118110236227" bottom="0.31496062992125984" header="0.59055118110236227" footer="0.31496062992125984"/>
  <pageSetup paperSize="9" scale="53" firstPageNumber="6" orientation="landscape" useFirstPageNumber="1" r:id="rId1"/>
  <headerFooter>
    <oddHeader>&amp;L&amp;G&amp;R&amp;14ПРАЙС-ЛИСТ от 01.08.2019&amp;11
&amp;"-,полужирный курсив"на коллекцию STANDART&amp;"-,обычный"
розничная цена в рублях РФ (без НДС)</oddHeader>
    <oddFooter>&amp;L6&amp;R&amp;G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скидки наценки</vt:lpstr>
      <vt:lpstr>Титул</vt:lpstr>
      <vt:lpstr>Содержание</vt:lpstr>
      <vt:lpstr>Fusion_Twist РРЦ</vt:lpstr>
      <vt:lpstr>Fusion_Twist</vt:lpstr>
      <vt:lpstr>Standart Strada РРЦ</vt:lpstr>
      <vt:lpstr>Twist</vt:lpstr>
      <vt:lpstr>Standart Strada</vt:lpstr>
      <vt:lpstr>Standart Strada (2) РРЦ</vt:lpstr>
      <vt:lpstr>Standart Strada (2)</vt:lpstr>
      <vt:lpstr>Standart Vario РРЦ</vt:lpstr>
      <vt:lpstr>Standart Vario</vt:lpstr>
      <vt:lpstr>Techno РРЦ</vt:lpstr>
      <vt:lpstr>Techno</vt:lpstr>
      <vt:lpstr>Fusion_Twist!Область_печати</vt:lpstr>
      <vt:lpstr>'Fusion_Twist РРЦ'!Область_печати</vt:lpstr>
      <vt:lpstr>'Standart Strada'!Область_печати</vt:lpstr>
      <vt:lpstr>'Standart Strada (2)'!Область_печати</vt:lpstr>
      <vt:lpstr>'Standart Strada (2) РРЦ'!Область_печати</vt:lpstr>
      <vt:lpstr>'Standart Strada РРЦ'!Область_печати</vt:lpstr>
      <vt:lpstr>'Standart Vario'!Область_печати</vt:lpstr>
      <vt:lpstr>'Standart Vario РРЦ'!Область_печати</vt:lpstr>
      <vt:lpstr>Techno!Область_печати</vt:lpstr>
      <vt:lpstr>'Techno РРЦ'!Область_печати</vt:lpstr>
      <vt:lpstr>Twist!Область_печати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2020-08-05T08:56:38Z</cp:lastPrinted>
  <dcterms:created xsi:type="dcterms:W3CDTF">2006-09-16T00:00:00Z</dcterms:created>
  <dcterms:modified xsi:type="dcterms:W3CDTF">2020-08-05T08:58:09Z</dcterms:modified>
</cp:coreProperties>
</file>