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 firstSheet="2" activeTab="2"/>
  </bookViews>
  <sheets>
    <sheet name="базовое наличие" sheetId="1" r:id="rId1"/>
    <sheet name="наценки" sheetId="2" state="hidden" r:id="rId2"/>
    <sheet name="Secret ширина 600-800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3"/>
  <c r="A36"/>
  <c r="A24"/>
  <c r="C46"/>
  <c r="B46"/>
  <c r="F44" i="2" l="1"/>
  <c r="F50" s="1"/>
  <c r="F37"/>
  <c r="D49" i="3" l="1"/>
  <c r="B49"/>
  <c r="D48"/>
  <c r="B48"/>
  <c r="D47"/>
  <c r="B47"/>
  <c r="E46"/>
  <c r="D46"/>
  <c r="D37"/>
  <c r="B37"/>
  <c r="D36"/>
  <c r="B36"/>
  <c r="D35"/>
  <c r="B35"/>
  <c r="E34"/>
  <c r="D34"/>
  <c r="C34"/>
  <c r="B34"/>
  <c r="D25"/>
  <c r="B25"/>
  <c r="D24"/>
  <c r="B24"/>
  <c r="D23"/>
  <c r="B23"/>
  <c r="E22"/>
  <c r="D22"/>
  <c r="C22"/>
  <c r="B22"/>
  <c r="E14"/>
  <c r="D14"/>
  <c r="C14"/>
  <c r="B14"/>
  <c r="A10" i="1"/>
  <c r="A14" s="1"/>
  <c r="A18" s="1"/>
  <c r="D50" i="3" l="1"/>
  <c r="E50"/>
  <c r="B38"/>
  <c r="C50"/>
  <c r="C26"/>
  <c r="D26"/>
  <c r="E38"/>
  <c r="B26"/>
  <c r="C38"/>
  <c r="D38"/>
  <c r="B50"/>
  <c r="E26"/>
</calcChain>
</file>

<file path=xl/sharedStrings.xml><?xml version="1.0" encoding="utf-8"?>
<sst xmlns="http://schemas.openxmlformats.org/spreadsheetml/2006/main" count="246" uniqueCount="80">
  <si>
    <t>Высота</t>
  </si>
  <si>
    <t>Ширина</t>
  </si>
  <si>
    <t>без кромки</t>
  </si>
  <si>
    <t>с кромкой</t>
  </si>
  <si>
    <t>прямое</t>
  </si>
  <si>
    <t>обратное</t>
  </si>
  <si>
    <t>хром</t>
  </si>
  <si>
    <t>черный</t>
  </si>
  <si>
    <t>▪</t>
  </si>
  <si>
    <t>нет</t>
  </si>
  <si>
    <t>габариты</t>
  </si>
  <si>
    <t>полотно</t>
  </si>
  <si>
    <t>короб</t>
  </si>
  <si>
    <t>ширина</t>
  </si>
  <si>
    <t>высота</t>
  </si>
  <si>
    <t>2 500, 2 600</t>
  </si>
  <si>
    <t>2 700, 2 800</t>
  </si>
  <si>
    <t>2 900, 3 000</t>
  </si>
  <si>
    <t>Прибавляется к цене полотна в высоте 2000, далее применяются наценки, если они имеются.</t>
  </si>
  <si>
    <t>Шаг 50мм (в любом измерении, включая оба измерения)</t>
  </si>
  <si>
    <t>Окраска короба в цвет золото</t>
  </si>
  <si>
    <r>
      <t xml:space="preserve">Высота </t>
    </r>
    <r>
      <rPr>
        <b/>
        <sz val="12"/>
        <color indexed="2"/>
        <rFont val="Calibri"/>
        <family val="2"/>
        <scheme val="minor"/>
      </rPr>
      <t>2000</t>
    </r>
    <r>
      <rPr>
        <b/>
        <sz val="12"/>
        <color theme="1"/>
        <rFont val="Calibri"/>
        <family val="2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scheme val="minor"/>
      </rPr>
      <t>600-800</t>
    </r>
  </si>
  <si>
    <t>полотна без кромки</t>
  </si>
  <si>
    <t>цвет алюминия</t>
  </si>
  <si>
    <t>открывание</t>
  </si>
  <si>
    <t>толщина полота</t>
  </si>
  <si>
    <t>39 мм</t>
  </si>
  <si>
    <t>59 мм</t>
  </si>
  <si>
    <t>Полотно грунт (600-800)</t>
  </si>
  <si>
    <t>Короб ЦА 39/59</t>
  </si>
  <si>
    <t>Магнитный замок</t>
  </si>
  <si>
    <r>
      <t xml:space="preserve">Высота </t>
    </r>
    <r>
      <rPr>
        <b/>
        <sz val="12"/>
        <color indexed="2"/>
        <rFont val="Calibri"/>
        <family val="2"/>
        <scheme val="minor"/>
      </rPr>
      <t>2100</t>
    </r>
    <r>
      <rPr>
        <b/>
        <sz val="12"/>
        <color theme="1"/>
        <rFont val="Calibri"/>
        <family val="2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scheme val="minor"/>
      </rPr>
      <t>600-800</t>
    </r>
  </si>
  <si>
    <r>
      <t xml:space="preserve">Высота </t>
    </r>
    <r>
      <rPr>
        <b/>
        <sz val="12"/>
        <color indexed="2"/>
        <rFont val="Calibri"/>
        <family val="2"/>
        <scheme val="minor"/>
      </rPr>
      <t>2200</t>
    </r>
    <r>
      <rPr>
        <b/>
        <sz val="12"/>
        <color theme="1"/>
        <rFont val="Calibri"/>
        <family val="2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scheme val="minor"/>
      </rPr>
      <t>600-800</t>
    </r>
  </si>
  <si>
    <t>Прибавляется к цене полотна в черной кромке в высоте 2000, далее применяются наценки, если они имеются.</t>
  </si>
  <si>
    <r>
      <t xml:space="preserve">Все цены указаны </t>
    </r>
    <r>
      <rPr>
        <b/>
        <sz val="12"/>
        <rFont val="Arial"/>
        <family val="2"/>
        <charset val="204"/>
      </rPr>
      <t>с учетом НДС</t>
    </r>
  </si>
  <si>
    <t>РАЗМЕРЫ СКРЫТЫХ ПОЛОТЕН SECRET, ПОДДЕРЖИВАЮЩИЕСЯ НА СКЛАДЕ</t>
  </si>
  <si>
    <t>Итого комплект</t>
  </si>
  <si>
    <t>Прибавляется к цене полотна с бОльше ценой из выбранных сторон</t>
  </si>
  <si>
    <t>Применяется только к полотнам с алюминиевой кромкой.</t>
  </si>
  <si>
    <t>Дверное полотно будет иметь название Porte 39-00 4AL или Porte 52-00 4AL.</t>
  </si>
  <si>
    <t>Полнотелое наполнение (усиленное исполнение)</t>
  </si>
  <si>
    <t>Материал наполнения - реконструированный древесный плитный материал</t>
  </si>
  <si>
    <t>Дверное полотно будет иметь название Unit.</t>
  </si>
  <si>
    <t>Цена установки УВС</t>
  </si>
  <si>
    <t>Устанавливается по желанию в полотна до 2300 мм высотой. Обязательная опция для дверей со стеклом, зеркалом с высотой менее 2300 мм.</t>
  </si>
  <si>
    <t>ЦЕНА УВС ВКЛЮЧЕНА В СТОИМОСТЬ</t>
  </si>
  <si>
    <t>Изготовление без УВС</t>
  </si>
  <si>
    <t>Только для полотен 2300 мм высотой или полотен ниже 2300 мм со стеклом или зеркалом. Претензии по короблению не принимаются.</t>
  </si>
  <si>
    <t xml:space="preserve">Применяется только к полотнам с алюминиевой кромкой. </t>
  </si>
  <si>
    <t>Прибавляется к цене черного короба в высоте 2000, далее применяются наценки, если они имеются.</t>
  </si>
  <si>
    <t>Распашной блок (наценка к полотнам и коробу)</t>
  </si>
  <si>
    <r>
      <t xml:space="preserve">Для дверей с зеркалом применение УВС обязательно </t>
    </r>
    <r>
      <rPr>
        <b/>
        <i/>
        <sz val="11"/>
        <rFont val="Calibri"/>
        <family val="2"/>
        <charset val="204"/>
        <scheme val="minor"/>
      </rPr>
      <t>(считается отдельно)</t>
    </r>
  </si>
  <si>
    <t>Зеркало серебро | окрашенное стекло (лакобель RAL|NCS) с одной стороны (только для Secret 42 и 54)</t>
  </si>
  <si>
    <t>Зеркало серебро матовое| окрашенное стекло (лакобель RAL|NCS) матовое с одной стороны (только для Secret 42 и 54)</t>
  </si>
  <si>
    <t>Зеркало бронза, графит с одной стороны (только для Secret 42 и 54)</t>
  </si>
  <si>
    <t>Зеркало бронза, графит матовое с одной стороны (только для Secret 42 и 54)</t>
  </si>
  <si>
    <t>Лицевое покрытие эмаль (базовые цвета) (только для Secret 42 и 54)</t>
  </si>
  <si>
    <t>Лицевое покрытие эмаль (каталоги RAL, NCS) (только для Secret 42 и 54)</t>
  </si>
  <si>
    <t>Лицевое покрытие натуральный шпон дуба, американского ореха (горизонт, вертикаль) (только для Secret 42 и 54)</t>
  </si>
  <si>
    <t>Лицевое покрытие натуральный шпон дуба, американского ореха (фигурная наборка, диагональ) (только для Secret 42 и 54)</t>
  </si>
  <si>
    <t>Окраска кромки в цвет золото (только для Secret 42 и 54)</t>
  </si>
  <si>
    <t>Двухсторонее исполнение (при наличии технической возможности | по согласованию) (только для Secret 42 и 54)</t>
  </si>
  <si>
    <t>1. Полотно Secret 42 2000х800 грунт/зеркало серебро кромка черн = цена полотна 6600р. + цена зеркала 6700р. + цена стабилизатора 1500 р. = 14 800р.</t>
  </si>
  <si>
    <t>Для дверей с зеркалом с двух сторон применяется двойная наценка (к цене полотна Secret грунт)</t>
  </si>
  <si>
    <t>Для дверей с зеркалом/стеклом с двух сторон применяется двойная наценка (к цене полотна Secret грунт)</t>
  </si>
  <si>
    <t>1. Полотно Secret 42 2000х800 эмаль белая кромка черн = цена полотна 6600р. + цена покрытия эмалью 6400р. = 13 000р.</t>
  </si>
  <si>
    <r>
      <t xml:space="preserve">2. Полотно Secret 54 2700х700 грунт/лакобель белый кромка хром = (цена полотна 2000мм 7700р. + цена стекла лакобель 6700р. </t>
    </r>
    <r>
      <rPr>
        <i/>
        <sz val="9"/>
        <color theme="1" tint="0.499984740745262"/>
        <rFont val="Calibri"/>
        <family val="2"/>
        <charset val="204"/>
        <scheme val="minor"/>
      </rPr>
      <t>(стабилизатолр не прибавляем, т.к. он будет учтен в наценеке за высоту</t>
    </r>
    <r>
      <rPr>
        <i/>
        <sz val="11"/>
        <color theme="1" tint="0.499984740745262"/>
        <rFont val="Calibri"/>
        <family val="2"/>
        <charset val="204"/>
        <scheme val="minor"/>
      </rPr>
      <t>)) х (наценка за выстоу 2700мм.) = 24 480р.</t>
    </r>
  </si>
  <si>
    <r>
      <t xml:space="preserve">2. Полотно Secret 54 2700х700 эмаль Ирис кромка хром = (цена полотна 2000мм 7700р. + ценапокрытия эмалью 6400р. </t>
    </r>
    <r>
      <rPr>
        <i/>
        <sz val="9"/>
        <color theme="1" tint="0.499984740745262"/>
        <rFont val="Calibri"/>
        <family val="2"/>
        <charset val="204"/>
        <scheme val="minor"/>
      </rPr>
      <t>(стабилизатолр не прибавляем, т.к. он будет учтен в наценеке за высоту</t>
    </r>
    <r>
      <rPr>
        <i/>
        <sz val="11"/>
        <color theme="1" tint="0.499984740745262"/>
        <rFont val="Calibri"/>
        <family val="2"/>
        <charset val="204"/>
        <scheme val="minor"/>
      </rPr>
      <t>)) х (наценка за выстоу 2700мм.) = 23 970р.</t>
    </r>
  </si>
  <si>
    <t xml:space="preserve">Пример 2 расчета цены: </t>
  </si>
  <si>
    <t xml:space="preserve">Пример 1 расчета цены: </t>
  </si>
  <si>
    <t>Пример 1 расчета см. выше.</t>
  </si>
  <si>
    <t>См. вкладку Цвета. См. пример 2 расчета выше.</t>
  </si>
  <si>
    <t xml:space="preserve">Пример 3 расчета цены: </t>
  </si>
  <si>
    <t>1. Полотно Secret 42 2000х800 грунт/шпон горизонт кромка черн = цена полотна в шпоне (6600р. + 9600р.=16 200р.) х 1,25 = 20 250р.</t>
  </si>
  <si>
    <t>Наценки за изменение габаритов (применяются в последнюю очередь, после всех остальных наценок)</t>
  </si>
  <si>
    <t>Шаг 10мм (в любом измерении, включая оба измерения)</t>
  </si>
  <si>
    <r>
      <t xml:space="preserve">Высота </t>
    </r>
    <r>
      <rPr>
        <b/>
        <sz val="12"/>
        <color indexed="2"/>
        <rFont val="Calibri"/>
        <family val="2"/>
        <scheme val="minor"/>
      </rPr>
      <t>2300</t>
    </r>
    <r>
      <rPr>
        <b/>
        <sz val="12"/>
        <color theme="1"/>
        <rFont val="Calibri"/>
        <family val="2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scheme val="minor"/>
      </rPr>
      <t>600-800</t>
    </r>
    <r>
      <rPr>
        <b/>
        <sz val="12"/>
        <color theme="1"/>
        <rFont val="Calibri"/>
        <family val="2"/>
        <scheme val="minor"/>
      </rPr>
      <t>.</t>
    </r>
  </si>
  <si>
    <t>ЦЕНЫ ОПТ (РФ)</t>
  </si>
  <si>
    <t>Специальный прайс-лист на комплекты для скрытых дверей SECRET на полотна без кромки .</t>
  </si>
  <si>
    <t>Петля скрытая  А5000 Armadillo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</si>
</sst>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\ &quot;₽&quot;"/>
    <numFmt numFmtId="167" formatCode="_-* #,##0_р_._-;\-* #,##0_р_._-;_-* &quot;-&quot;_р_._-;_-@_-"/>
    <numFmt numFmtId="168" formatCode="#,##0_ ;\-#,##0\ "/>
    <numFmt numFmtId="169" formatCode="#,##0\ &quot;₽&quot;;[Red]#,##0\ &quot;₽&quot;"/>
  </numFmts>
  <fonts count="5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8"/>
      <color indexed="4"/>
      <name val="Arial"/>
      <family val="2"/>
    </font>
    <font>
      <sz val="8"/>
      <name val="Arial"/>
      <family val="2"/>
    </font>
    <font>
      <sz val="10"/>
      <name val="Arial Cyr"/>
    </font>
    <font>
      <b/>
      <sz val="14"/>
      <color theme="1"/>
      <name val="Calibri"/>
      <family val="2"/>
      <scheme val="minor"/>
    </font>
    <font>
      <sz val="22"/>
      <color theme="6" tint="-0.249977111117893"/>
      <name val="Calibri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8"/>
      <color theme="3" tint="-0.499984740745262"/>
      <name val="Arial"/>
      <family val="2"/>
    </font>
    <font>
      <b/>
      <sz val="8"/>
      <color theme="3" tint="-0.499984740745262"/>
      <name val="Arial"/>
      <family val="2"/>
    </font>
    <font>
      <b/>
      <sz val="8"/>
      <color theme="3" tint="-0.249977111117893"/>
      <name val="Arial"/>
      <family val="2"/>
    </font>
    <font>
      <i/>
      <sz val="12"/>
      <color theme="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name val="Arial"/>
      <family val="2"/>
    </font>
    <font>
      <b/>
      <sz val="16"/>
      <color theme="3" tint="0.39997558519241921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name val="Arial"/>
      <family val="2"/>
    </font>
    <font>
      <i/>
      <sz val="9"/>
      <color theme="1"/>
      <name val="Calibri"/>
      <family val="2"/>
      <scheme val="minor"/>
    </font>
    <font>
      <i/>
      <sz val="9"/>
      <name val="Arial"/>
      <family val="2"/>
    </font>
    <font>
      <i/>
      <sz val="12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0"/>
      <color theme="3" tint="-0.49998474074526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3" tint="-0.49998474074526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 tint="0.499984740745262"/>
      <name val="Calibri"/>
      <family val="2"/>
      <charset val="204"/>
      <scheme val="minor"/>
    </font>
    <font>
      <sz val="12"/>
      <color theme="1" tint="0.499984740745262"/>
      <name val="Arial"/>
      <family val="2"/>
    </font>
    <font>
      <sz val="8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i/>
      <sz val="11"/>
      <color theme="1" tint="0.499984740745262"/>
      <name val="Calibri"/>
      <family val="2"/>
      <charset val="204"/>
      <scheme val="minor"/>
    </font>
    <font>
      <i/>
      <sz val="9"/>
      <color theme="1" tint="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249977111117893"/>
        <bgColor theme="0" tint="-0.249977111117893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Protection="0"/>
    <xf numFmtId="0" fontId="4" fillId="0" borderId="0"/>
    <xf numFmtId="0" fontId="5" fillId="0" borderId="0"/>
    <xf numFmtId="9" fontId="34" fillId="0" borderId="0" applyFont="0" applyFill="0" applyBorder="0" applyProtection="0"/>
    <xf numFmtId="164" fontId="34" fillId="0" borderId="0" applyFont="0" applyFill="0" applyBorder="0" applyProtection="0"/>
    <xf numFmtId="0" fontId="2" fillId="0" borderId="0"/>
    <xf numFmtId="0" fontId="38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Border="1"/>
    <xf numFmtId="0" fontId="8" fillId="0" borderId="2" xfId="0" applyFont="1" applyBorder="1" applyAlignment="1">
      <alignment horizontal="center" vertical="center"/>
    </xf>
    <xf numFmtId="0" fontId="4" fillId="0" borderId="0" xfId="2"/>
    <xf numFmtId="0" fontId="9" fillId="0" borderId="0" xfId="2" applyFont="1"/>
    <xf numFmtId="0" fontId="10" fillId="0" borderId="0" xfId="2" applyFont="1"/>
    <xf numFmtId="0" fontId="10" fillId="0" borderId="0" xfId="2" applyFont="1" applyAlignment="1">
      <alignment textRotation="90"/>
    </xf>
    <xf numFmtId="9" fontId="0" fillId="0" borderId="0" xfId="4" applyFont="1"/>
    <xf numFmtId="0" fontId="11" fillId="0" borderId="0" xfId="2" applyFont="1"/>
    <xf numFmtId="0" fontId="12" fillId="0" borderId="0" xfId="2" applyFont="1"/>
    <xf numFmtId="0" fontId="5" fillId="0" borderId="0" xfId="3"/>
    <xf numFmtId="0" fontId="13" fillId="0" borderId="0" xfId="2" applyFont="1"/>
    <xf numFmtId="0" fontId="15" fillId="0" borderId="2" xfId="2" applyFont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165" fontId="16" fillId="2" borderId="2" xfId="5" applyNumberFormat="1" applyFont="1" applyFill="1" applyBorder="1"/>
    <xf numFmtId="9" fontId="10" fillId="0" borderId="2" xfId="2" applyNumberFormat="1" applyFont="1" applyBorder="1"/>
    <xf numFmtId="9" fontId="10" fillId="0" borderId="2" xfId="2" applyNumberFormat="1" applyFont="1" applyBorder="1" applyAlignment="1">
      <alignment vertical="center"/>
    </xf>
    <xf numFmtId="165" fontId="16" fillId="2" borderId="2" xfId="5" applyNumberFormat="1" applyFont="1" applyFill="1" applyBorder="1" applyAlignment="1">
      <alignment horizontal="right"/>
    </xf>
    <xf numFmtId="0" fontId="17" fillId="0" borderId="0" xfId="0" applyFont="1"/>
    <xf numFmtId="0" fontId="15" fillId="0" borderId="0" xfId="2" applyFont="1"/>
    <xf numFmtId="0" fontId="4" fillId="0" borderId="0" xfId="2" applyAlignment="1">
      <alignment textRotation="90"/>
    </xf>
    <xf numFmtId="166" fontId="18" fillId="0" borderId="0" xfId="2" applyNumberFormat="1" applyFont="1"/>
    <xf numFmtId="0" fontId="16" fillId="0" borderId="0" xfId="2" applyFont="1"/>
    <xf numFmtId="9" fontId="18" fillId="0" borderId="0" xfId="2" applyNumberFormat="1" applyFont="1"/>
    <xf numFmtId="0" fontId="20" fillId="0" borderId="0" xfId="2" applyFont="1"/>
    <xf numFmtId="167" fontId="17" fillId="0" borderId="0" xfId="0" applyNumberFormat="1" applyFont="1"/>
    <xf numFmtId="0" fontId="21" fillId="0" borderId="0" xfId="0" applyFont="1"/>
    <xf numFmtId="0" fontId="23" fillId="0" borderId="0" xfId="0" applyFont="1"/>
    <xf numFmtId="0" fontId="24" fillId="2" borderId="2" xfId="2" applyFont="1" applyFill="1" applyBorder="1" applyAlignment="1">
      <alignment horizontal="right" vertical="center" wrapText="1"/>
    </xf>
    <xf numFmtId="0" fontId="25" fillId="2" borderId="2" xfId="2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0" fontId="27" fillId="0" borderId="2" xfId="2" applyFont="1" applyBorder="1" applyAlignment="1">
      <alignment vertical="center" wrapText="1"/>
    </xf>
    <xf numFmtId="167" fontId="28" fillId="0" borderId="2" xfId="2" applyNumberFormat="1" applyFont="1" applyBorder="1" applyAlignment="1">
      <alignment horizontal="center" vertical="center" wrapText="1"/>
    </xf>
    <xf numFmtId="0" fontId="29" fillId="0" borderId="2" xfId="2" applyFont="1" applyBorder="1" applyAlignment="1">
      <alignment vertical="center" wrapText="1"/>
    </xf>
    <xf numFmtId="0" fontId="31" fillId="2" borderId="2" xfId="2" applyFont="1" applyFill="1" applyBorder="1" applyAlignment="1">
      <alignment horizontal="left" vertical="center" wrapText="1"/>
    </xf>
    <xf numFmtId="167" fontId="32" fillId="2" borderId="2" xfId="2" applyNumberFormat="1" applyFont="1" applyFill="1" applyBorder="1" applyAlignment="1">
      <alignment horizontal="center" vertical="center" wrapText="1"/>
    </xf>
    <xf numFmtId="9" fontId="10" fillId="0" borderId="0" xfId="4" applyFont="1"/>
    <xf numFmtId="0" fontId="33" fillId="0" borderId="0" xfId="0" applyFont="1"/>
    <xf numFmtId="169" fontId="37" fillId="0" borderId="0" xfId="0" applyNumberFormat="1" applyFont="1" applyAlignment="1">
      <alignment horizontal="left"/>
    </xf>
    <xf numFmtId="0" fontId="39" fillId="0" borderId="0" xfId="0" applyFont="1"/>
    <xf numFmtId="0" fontId="1" fillId="0" borderId="0" xfId="0" applyFont="1"/>
    <xf numFmtId="0" fontId="15" fillId="0" borderId="0" xfId="2" applyFont="1" applyAlignment="1">
      <alignment horizontal="left" vertical="top" wrapText="1"/>
    </xf>
    <xf numFmtId="0" fontId="15" fillId="0" borderId="0" xfId="2" applyFont="1" applyAlignment="1">
      <alignment horizontal="left" wrapText="1"/>
    </xf>
    <xf numFmtId="0" fontId="41" fillId="0" borderId="0" xfId="0" applyFont="1"/>
    <xf numFmtId="0" fontId="42" fillId="0" borderId="0" xfId="2" applyFont="1"/>
    <xf numFmtId="0" fontId="44" fillId="0" borderId="0" xfId="2" applyFont="1"/>
    <xf numFmtId="0" fontId="45" fillId="0" borderId="0" xfId="2" applyFont="1"/>
    <xf numFmtId="0" fontId="46" fillId="0" borderId="0" xfId="2" applyFont="1" applyAlignment="1">
      <alignment textRotation="90"/>
    </xf>
    <xf numFmtId="9" fontId="47" fillId="0" borderId="0" xfId="2" applyNumberFormat="1" applyFont="1"/>
    <xf numFmtId="166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2" borderId="2" xfId="2" applyFont="1" applyFill="1" applyBorder="1" applyAlignment="1">
      <alignment horizontal="center"/>
    </xf>
    <xf numFmtId="0" fontId="14" fillId="2" borderId="2" xfId="2" applyFont="1" applyFill="1" applyBorder="1" applyAlignment="1">
      <alignment horizontal="center" vertical="center"/>
    </xf>
    <xf numFmtId="9" fontId="10" fillId="0" borderId="2" xfId="2" applyNumberFormat="1" applyFont="1" applyBorder="1" applyAlignment="1">
      <alignment horizontal="right" vertical="center"/>
    </xf>
    <xf numFmtId="0" fontId="40" fillId="0" borderId="2" xfId="2" applyFont="1" applyBorder="1" applyAlignment="1">
      <alignment horizontal="center" vertical="center" wrapText="1"/>
    </xf>
    <xf numFmtId="0" fontId="15" fillId="0" borderId="0" xfId="2" applyFont="1" applyAlignment="1">
      <alignment horizontal="left" vertical="top" wrapText="1"/>
    </xf>
    <xf numFmtId="0" fontId="48" fillId="0" borderId="0" xfId="2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15" fillId="0" borderId="0" xfId="2" applyFont="1" applyAlignment="1">
      <alignment horizontal="left" wrapText="1"/>
    </xf>
    <xf numFmtId="0" fontId="42" fillId="0" borderId="0" xfId="2" applyFont="1" applyAlignment="1">
      <alignment horizontal="left" wrapText="1"/>
    </xf>
    <xf numFmtId="0" fontId="19" fillId="0" borderId="0" xfId="2" applyFont="1" applyAlignment="1">
      <alignment horizontal="left" wrapText="1"/>
    </xf>
    <xf numFmtId="167" fontId="17" fillId="0" borderId="0" xfId="0" applyNumberFormat="1" applyFont="1" applyAlignment="1">
      <alignment horizontal="center"/>
    </xf>
    <xf numFmtId="167" fontId="17" fillId="0" borderId="7" xfId="0" applyNumberFormat="1" applyFont="1" applyBorder="1" applyAlignment="1">
      <alignment horizontal="center"/>
    </xf>
    <xf numFmtId="0" fontId="22" fillId="2" borderId="2" xfId="2" applyFont="1" applyFill="1" applyBorder="1" applyAlignment="1">
      <alignment horizontal="center" wrapText="1"/>
    </xf>
    <xf numFmtId="0" fontId="22" fillId="3" borderId="1" xfId="2" applyFont="1" applyFill="1" applyBorder="1" applyAlignment="1">
      <alignment horizontal="center" wrapText="1"/>
    </xf>
    <xf numFmtId="0" fontId="22" fillId="3" borderId="3" xfId="2" applyFont="1" applyFill="1" applyBorder="1" applyAlignment="1">
      <alignment horizontal="center" wrapText="1"/>
    </xf>
    <xf numFmtId="0" fontId="22" fillId="3" borderId="4" xfId="2" applyFont="1" applyFill="1" applyBorder="1" applyAlignment="1">
      <alignment horizontal="center" wrapText="1"/>
    </xf>
    <xf numFmtId="0" fontId="24" fillId="2" borderId="2" xfId="2" applyFont="1" applyFill="1" applyBorder="1" applyAlignment="1">
      <alignment horizontal="center" wrapText="1"/>
    </xf>
    <xf numFmtId="168" fontId="30" fillId="0" borderId="5" xfId="5" applyNumberFormat="1" applyFont="1" applyBorder="1" applyAlignment="1">
      <alignment horizontal="center" vertical="center"/>
    </xf>
    <xf numFmtId="168" fontId="30" fillId="0" borderId="6" xfId="5" applyNumberFormat="1" applyFont="1" applyBorder="1" applyAlignment="1">
      <alignment horizontal="center" vertical="center"/>
    </xf>
    <xf numFmtId="168" fontId="30" fillId="0" borderId="2" xfId="5" applyNumberFormat="1" applyFont="1" applyBorder="1" applyAlignment="1">
      <alignment horizontal="center" vertical="center"/>
    </xf>
    <xf numFmtId="0" fontId="22" fillId="3" borderId="2" xfId="2" applyFont="1" applyFill="1" applyBorder="1" applyAlignment="1">
      <alignment horizontal="center" wrapText="1"/>
    </xf>
  </cellXfs>
  <cellStyles count="11">
    <cellStyle name="Гиперссылка 6" xfId="1"/>
    <cellStyle name="Обычный" xfId="0" builtinId="0"/>
    <cellStyle name="Обычный 11 2" xfId="10"/>
    <cellStyle name="Обычный 2" xfId="2"/>
    <cellStyle name="Обычный 2 2" xfId="7"/>
    <cellStyle name="Обычный 2 3" xfId="3"/>
    <cellStyle name="Обычный 4 3 4 2" xfId="8"/>
    <cellStyle name="Обычный 4 3 5" xfId="6"/>
    <cellStyle name="Процентный" xfId="4" builtinId="5"/>
    <cellStyle name="Финансовый" xfId="5" builtinId="3"/>
    <cellStyle name="Финансовый 4 2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88</xdr:row>
      <xdr:rowOff>198119</xdr:rowOff>
    </xdr:from>
    <xdr:to>
      <xdr:col>5</xdr:col>
      <xdr:colOff>137160</xdr:colOff>
      <xdr:row>97</xdr:row>
      <xdr:rowOff>74852</xdr:rowOff>
    </xdr:to>
    <xdr:pic>
      <xdr:nvPicPr>
        <xdr:cNvPr id="2" name="Рисунок 1" descr="Unit - для прайса.jpg">
          <a:extLst>
            <a:ext uri="{FF2B5EF4-FFF2-40B4-BE49-F238E27FC236}">
              <a16:creationId xmlns:a16="http://schemas.microsoft.com/office/drawing/2014/main" xmlns="" id="{1E3BDA1E-32D8-4A84-B290-B2E5FF2A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80" y="12908279"/>
          <a:ext cx="5577840" cy="1659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A2" sqref="A2"/>
    </sheetView>
  </sheetViews>
  <sheetFormatPr defaultColWidth="8.7109375" defaultRowHeight="15"/>
  <cols>
    <col min="1" max="2" width="9.140625" style="1"/>
    <col min="3" max="8" width="10.7109375" customWidth="1"/>
  </cols>
  <sheetData>
    <row r="1" spans="1:8" ht="18.75">
      <c r="A1" s="2" t="s">
        <v>35</v>
      </c>
    </row>
    <row r="3" spans="1:8">
      <c r="A3" s="55" t="s">
        <v>0</v>
      </c>
      <c r="B3" s="55" t="s">
        <v>1</v>
      </c>
      <c r="C3" s="54" t="s">
        <v>2</v>
      </c>
      <c r="D3" s="54"/>
      <c r="E3" s="54" t="s">
        <v>3</v>
      </c>
      <c r="F3" s="54"/>
      <c r="G3" s="54"/>
      <c r="H3" s="54"/>
    </row>
    <row r="4" spans="1:8">
      <c r="A4" s="56"/>
      <c r="B4" s="56"/>
      <c r="C4" s="54" t="s">
        <v>4</v>
      </c>
      <c r="D4" s="54" t="s">
        <v>5</v>
      </c>
      <c r="E4" s="54" t="s">
        <v>4</v>
      </c>
      <c r="F4" s="54"/>
      <c r="G4" s="54" t="s">
        <v>5</v>
      </c>
      <c r="H4" s="54"/>
    </row>
    <row r="5" spans="1:8">
      <c r="A5" s="57"/>
      <c r="B5" s="57"/>
      <c r="C5" s="54"/>
      <c r="D5" s="54"/>
      <c r="E5" s="3" t="s">
        <v>6</v>
      </c>
      <c r="F5" s="3" t="s">
        <v>7</v>
      </c>
      <c r="G5" s="3" t="s">
        <v>6</v>
      </c>
      <c r="H5" s="3" t="s">
        <v>7</v>
      </c>
    </row>
    <row r="6" spans="1:8" ht="28.5">
      <c r="A6" s="54">
        <v>2000</v>
      </c>
      <c r="B6" s="3">
        <v>600</v>
      </c>
      <c r="C6" s="4" t="s">
        <v>8</v>
      </c>
      <c r="D6" s="4" t="s">
        <v>8</v>
      </c>
      <c r="E6" s="4" t="s">
        <v>8</v>
      </c>
      <c r="F6" s="4" t="s">
        <v>8</v>
      </c>
      <c r="G6" s="4" t="s">
        <v>8</v>
      </c>
      <c r="H6" s="4" t="s">
        <v>8</v>
      </c>
    </row>
    <row r="7" spans="1:8" ht="28.5">
      <c r="A7" s="54"/>
      <c r="B7" s="3">
        <v>700</v>
      </c>
      <c r="C7" s="4" t="s">
        <v>8</v>
      </c>
      <c r="D7" s="4" t="s">
        <v>8</v>
      </c>
      <c r="E7" s="4" t="s">
        <v>8</v>
      </c>
      <c r="F7" s="4" t="s">
        <v>8</v>
      </c>
      <c r="G7" s="4" t="s">
        <v>8</v>
      </c>
      <c r="H7" s="4" t="s">
        <v>8</v>
      </c>
    </row>
    <row r="8" spans="1:8" ht="28.5">
      <c r="A8" s="54"/>
      <c r="B8" s="3">
        <v>800</v>
      </c>
      <c r="C8" s="4" t="s">
        <v>8</v>
      </c>
      <c r="D8" s="4" t="s">
        <v>8</v>
      </c>
      <c r="E8" s="4" t="s">
        <v>8</v>
      </c>
      <c r="F8" s="4" t="s">
        <v>8</v>
      </c>
      <c r="G8" s="4" t="s">
        <v>8</v>
      </c>
      <c r="H8" s="4" t="s">
        <v>8</v>
      </c>
    </row>
    <row r="9" spans="1:8" ht="28.5">
      <c r="A9" s="54"/>
      <c r="B9" s="3">
        <v>900</v>
      </c>
      <c r="C9" s="4" t="s">
        <v>8</v>
      </c>
      <c r="D9" s="4" t="s">
        <v>8</v>
      </c>
      <c r="E9" s="4" t="s">
        <v>8</v>
      </c>
      <c r="F9" s="4" t="s">
        <v>8</v>
      </c>
      <c r="G9" s="4" t="s">
        <v>8</v>
      </c>
      <c r="H9" s="4" t="s">
        <v>8</v>
      </c>
    </row>
    <row r="10" spans="1:8" ht="28.5">
      <c r="A10" s="54">
        <f>A6+100</f>
        <v>2100</v>
      </c>
      <c r="B10" s="3">
        <v>600</v>
      </c>
      <c r="C10" s="4" t="s">
        <v>8</v>
      </c>
      <c r="D10" s="4" t="s">
        <v>8</v>
      </c>
      <c r="E10" s="4" t="s">
        <v>8</v>
      </c>
      <c r="F10" s="4" t="s">
        <v>8</v>
      </c>
      <c r="G10" s="4" t="s">
        <v>8</v>
      </c>
      <c r="H10" s="4" t="s">
        <v>8</v>
      </c>
    </row>
    <row r="11" spans="1:8" ht="28.5">
      <c r="A11" s="54"/>
      <c r="B11" s="3">
        <v>700</v>
      </c>
      <c r="C11" s="4" t="s">
        <v>8</v>
      </c>
      <c r="D11" s="4" t="s">
        <v>8</v>
      </c>
      <c r="E11" s="4" t="s">
        <v>8</v>
      </c>
      <c r="F11" s="4" t="s">
        <v>8</v>
      </c>
      <c r="G11" s="4" t="s">
        <v>8</v>
      </c>
      <c r="H11" s="4" t="s">
        <v>8</v>
      </c>
    </row>
    <row r="12" spans="1:8" ht="28.5">
      <c r="A12" s="54"/>
      <c r="B12" s="3">
        <v>800</v>
      </c>
      <c r="C12" s="4" t="s">
        <v>8</v>
      </c>
      <c r="D12" s="4" t="s">
        <v>8</v>
      </c>
      <c r="E12" s="4" t="s">
        <v>8</v>
      </c>
      <c r="F12" s="4" t="s">
        <v>8</v>
      </c>
      <c r="G12" s="4" t="s">
        <v>8</v>
      </c>
      <c r="H12" s="4" t="s">
        <v>8</v>
      </c>
    </row>
    <row r="13" spans="1:8" hidden="1">
      <c r="A13" s="54"/>
      <c r="B13" s="3">
        <v>900</v>
      </c>
      <c r="C13" s="5"/>
      <c r="D13" s="5"/>
      <c r="E13" s="5"/>
      <c r="F13" s="5"/>
      <c r="G13" s="5"/>
      <c r="H13" s="5"/>
    </row>
    <row r="14" spans="1:8" ht="28.5">
      <c r="A14" s="54">
        <f t="shared" ref="A14:A18" si="0">A10+100</f>
        <v>2200</v>
      </c>
      <c r="B14" s="3">
        <v>600</v>
      </c>
      <c r="C14" s="4" t="s">
        <v>8</v>
      </c>
      <c r="D14" s="4" t="s">
        <v>8</v>
      </c>
      <c r="E14" s="6" t="s">
        <v>9</v>
      </c>
      <c r="F14" s="6" t="s">
        <v>9</v>
      </c>
      <c r="G14" s="6" t="s">
        <v>9</v>
      </c>
      <c r="H14" s="6" t="s">
        <v>9</v>
      </c>
    </row>
    <row r="15" spans="1:8" ht="28.5">
      <c r="A15" s="54"/>
      <c r="B15" s="3">
        <v>700</v>
      </c>
      <c r="C15" s="4" t="s">
        <v>8</v>
      </c>
      <c r="D15" s="4" t="s">
        <v>8</v>
      </c>
      <c r="E15" s="6" t="s">
        <v>9</v>
      </c>
      <c r="F15" s="6" t="s">
        <v>9</v>
      </c>
      <c r="G15" s="6" t="s">
        <v>9</v>
      </c>
      <c r="H15" s="6" t="s">
        <v>9</v>
      </c>
    </row>
    <row r="16" spans="1:8" ht="28.5">
      <c r="A16" s="54"/>
      <c r="B16" s="3">
        <v>800</v>
      </c>
      <c r="C16" s="4" t="s">
        <v>8</v>
      </c>
      <c r="D16" s="4" t="s">
        <v>8</v>
      </c>
      <c r="E16" s="6" t="s">
        <v>9</v>
      </c>
      <c r="F16" s="6" t="s">
        <v>9</v>
      </c>
      <c r="G16" s="6" t="s">
        <v>9</v>
      </c>
      <c r="H16" s="6" t="s">
        <v>9</v>
      </c>
    </row>
    <row r="17" spans="1:8" hidden="1">
      <c r="A17" s="54"/>
      <c r="B17" s="3">
        <v>900</v>
      </c>
      <c r="C17" s="5"/>
      <c r="D17" s="5"/>
      <c r="E17" s="6" t="s">
        <v>9</v>
      </c>
      <c r="F17" s="6" t="s">
        <v>9</v>
      </c>
      <c r="G17" s="6" t="s">
        <v>9</v>
      </c>
      <c r="H17" s="6" t="s">
        <v>9</v>
      </c>
    </row>
    <row r="18" spans="1:8" ht="28.5">
      <c r="A18" s="54">
        <f t="shared" si="0"/>
        <v>2300</v>
      </c>
      <c r="B18" s="3">
        <v>600</v>
      </c>
      <c r="C18" s="4" t="s">
        <v>8</v>
      </c>
      <c r="D18" s="4" t="s">
        <v>8</v>
      </c>
      <c r="E18" s="4" t="s">
        <v>8</v>
      </c>
      <c r="F18" s="4" t="s">
        <v>8</v>
      </c>
      <c r="G18" s="4" t="s">
        <v>8</v>
      </c>
      <c r="H18" s="4" t="s">
        <v>8</v>
      </c>
    </row>
    <row r="19" spans="1:8" ht="28.5">
      <c r="A19" s="54"/>
      <c r="B19" s="3">
        <v>700</v>
      </c>
      <c r="C19" s="4" t="s">
        <v>8</v>
      </c>
      <c r="D19" s="4" t="s">
        <v>8</v>
      </c>
      <c r="E19" s="4" t="s">
        <v>8</v>
      </c>
      <c r="F19" s="4" t="s">
        <v>8</v>
      </c>
      <c r="G19" s="4" t="s">
        <v>8</v>
      </c>
      <c r="H19" s="4" t="s">
        <v>8</v>
      </c>
    </row>
    <row r="20" spans="1:8" ht="28.5">
      <c r="A20" s="54"/>
      <c r="B20" s="3">
        <v>800</v>
      </c>
      <c r="C20" s="4" t="s">
        <v>8</v>
      </c>
      <c r="D20" s="4" t="s">
        <v>8</v>
      </c>
      <c r="E20" s="4" t="s">
        <v>8</v>
      </c>
      <c r="F20" s="4" t="s">
        <v>8</v>
      </c>
      <c r="G20" s="4" t="s">
        <v>8</v>
      </c>
      <c r="H20" s="4" t="s">
        <v>8</v>
      </c>
    </row>
    <row r="21" spans="1:8" hidden="1">
      <c r="A21" s="54"/>
      <c r="B21" s="3">
        <v>900</v>
      </c>
      <c r="C21" s="5"/>
      <c r="D21" s="5"/>
      <c r="E21" s="5"/>
      <c r="F21" s="5"/>
      <c r="G21" s="5"/>
      <c r="H21" s="5"/>
    </row>
  </sheetData>
  <mergeCells count="12">
    <mergeCell ref="B3:B5"/>
    <mergeCell ref="C3:D3"/>
    <mergeCell ref="E3:H3"/>
    <mergeCell ref="C4:C5"/>
    <mergeCell ref="D4:D5"/>
    <mergeCell ref="E4:F4"/>
    <mergeCell ref="G4:H4"/>
    <mergeCell ref="A6:A9"/>
    <mergeCell ref="A10:A13"/>
    <mergeCell ref="A14:A17"/>
    <mergeCell ref="A18:A21"/>
    <mergeCell ref="A3:A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"/>
  </sheetPr>
  <dimension ref="A3:Q125"/>
  <sheetViews>
    <sheetView workbookViewId="0">
      <selection activeCell="F14" sqref="F14"/>
    </sheetView>
  </sheetViews>
  <sheetFormatPr defaultColWidth="8.7109375" defaultRowHeight="15"/>
  <cols>
    <col min="2" max="2" width="12" customWidth="1"/>
    <col min="3" max="5" width="22.42578125" customWidth="1"/>
    <col min="6" max="6" width="9.7109375" bestFit="1" customWidth="1"/>
    <col min="7" max="7" width="9.28515625" customWidth="1"/>
    <col min="8" max="8" width="21.85546875" customWidth="1"/>
    <col min="9" max="9" width="18.28515625" customWidth="1"/>
  </cols>
  <sheetData>
    <row r="3" spans="1:17" s="7" customFormat="1" ht="15.75">
      <c r="A3" s="8">
        <v>1</v>
      </c>
      <c r="B3" s="9" t="s">
        <v>74</v>
      </c>
      <c r="C3" s="9"/>
      <c r="D3" s="10"/>
      <c r="E3" s="9"/>
      <c r="F3" s="9"/>
      <c r="G3" s="11"/>
      <c r="H3" s="12"/>
      <c r="I3" s="13"/>
      <c r="J3" s="13"/>
      <c r="K3" s="13"/>
      <c r="L3" s="12"/>
      <c r="N3" s="14"/>
      <c r="O3" s="14"/>
      <c r="P3" s="14"/>
      <c r="Q3" s="15"/>
    </row>
    <row r="4" spans="1:17" s="7" customFormat="1" ht="15.75">
      <c r="B4" s="58" t="s">
        <v>10</v>
      </c>
      <c r="C4" s="58"/>
      <c r="D4" s="16" t="s">
        <v>11</v>
      </c>
      <c r="E4" s="16" t="s">
        <v>12</v>
      </c>
      <c r="F4" s="9"/>
      <c r="H4" s="12"/>
      <c r="I4" s="12"/>
      <c r="J4" s="12"/>
      <c r="K4" s="13"/>
      <c r="L4" s="12"/>
      <c r="O4" s="14"/>
      <c r="P4" s="14"/>
      <c r="Q4" s="15"/>
    </row>
    <row r="5" spans="1:17" s="7" customFormat="1">
      <c r="B5" s="17" t="s">
        <v>13</v>
      </c>
      <c r="C5" s="18">
        <v>900</v>
      </c>
      <c r="D5" s="19">
        <v>0.1</v>
      </c>
      <c r="E5" s="19">
        <v>0.05</v>
      </c>
      <c r="F5" s="9"/>
      <c r="H5" s="12"/>
      <c r="I5" s="12"/>
      <c r="J5" s="12"/>
      <c r="K5" s="12"/>
      <c r="L5" s="12"/>
      <c r="Q5" s="15"/>
    </row>
    <row r="6" spans="1:17" s="7" customFormat="1">
      <c r="B6" s="59" t="s">
        <v>14</v>
      </c>
      <c r="C6" s="18">
        <v>2100</v>
      </c>
      <c r="D6" s="20">
        <v>0.1</v>
      </c>
      <c r="E6" s="60">
        <v>0.2</v>
      </c>
      <c r="F6" s="9"/>
      <c r="H6" s="12"/>
      <c r="I6" s="12"/>
      <c r="J6" s="12"/>
      <c r="K6" s="13"/>
      <c r="L6" s="12"/>
      <c r="Q6" s="15"/>
    </row>
    <row r="7" spans="1:17" s="7" customFormat="1">
      <c r="B7" s="59"/>
      <c r="C7" s="18">
        <v>2200</v>
      </c>
      <c r="D7" s="20">
        <v>0.2</v>
      </c>
      <c r="E7" s="60"/>
      <c r="F7" s="12"/>
      <c r="G7" s="12"/>
      <c r="H7" s="12"/>
      <c r="I7" s="12"/>
      <c r="N7" s="15"/>
    </row>
    <row r="8" spans="1:17" s="7" customFormat="1">
      <c r="B8" s="59"/>
      <c r="C8" s="18">
        <v>2300</v>
      </c>
      <c r="D8" s="20">
        <v>0.4</v>
      </c>
      <c r="E8" s="20">
        <v>0.25</v>
      </c>
      <c r="F8" s="61" t="s">
        <v>45</v>
      </c>
      <c r="G8" s="61"/>
      <c r="H8" s="12"/>
      <c r="I8" s="12"/>
      <c r="N8" s="15"/>
    </row>
    <row r="9" spans="1:17" s="7" customFormat="1">
      <c r="B9" s="59"/>
      <c r="C9" s="18">
        <v>2400</v>
      </c>
      <c r="D9" s="20">
        <v>0.45</v>
      </c>
      <c r="E9" s="20">
        <v>0.35</v>
      </c>
      <c r="F9" s="61"/>
      <c r="G9" s="61"/>
      <c r="H9" s="13"/>
      <c r="I9" s="13"/>
      <c r="N9" s="15"/>
    </row>
    <row r="10" spans="1:17" s="7" customFormat="1" ht="15.6" customHeight="1">
      <c r="B10" s="59"/>
      <c r="C10" s="21" t="s">
        <v>15</v>
      </c>
      <c r="D10" s="20">
        <v>0.55000000000000004</v>
      </c>
      <c r="E10" s="20">
        <v>0.4</v>
      </c>
      <c r="F10" s="61"/>
      <c r="G10" s="61"/>
      <c r="H10" s="13"/>
      <c r="I10" s="13"/>
      <c r="N10" s="15"/>
    </row>
    <row r="11" spans="1:17" s="7" customFormat="1">
      <c r="B11" s="59"/>
      <c r="C11" s="21" t="s">
        <v>16</v>
      </c>
      <c r="D11" s="20">
        <v>0.7</v>
      </c>
      <c r="E11" s="20">
        <v>0.5</v>
      </c>
      <c r="F11" s="61"/>
      <c r="G11" s="61"/>
      <c r="H11" s="13"/>
      <c r="I11" s="13"/>
      <c r="N11" s="15"/>
    </row>
    <row r="12" spans="1:17" s="7" customFormat="1">
      <c r="B12" s="59"/>
      <c r="C12" s="21" t="s">
        <v>17</v>
      </c>
      <c r="D12" s="20">
        <v>0.8</v>
      </c>
      <c r="E12" s="20">
        <v>0.7</v>
      </c>
      <c r="F12" s="61"/>
      <c r="G12" s="61"/>
      <c r="H12" s="13"/>
      <c r="I12" s="13"/>
      <c r="N12" s="15"/>
    </row>
    <row r="13" spans="1:17" ht="15.75">
      <c r="B13" s="22"/>
      <c r="C13" s="22"/>
      <c r="D13" s="22"/>
      <c r="E13" s="22"/>
      <c r="F13" s="22"/>
    </row>
    <row r="14" spans="1:17" ht="15.75">
      <c r="A14">
        <v>2</v>
      </c>
      <c r="B14" s="47" t="s">
        <v>43</v>
      </c>
      <c r="C14" s="22"/>
      <c r="D14" s="22"/>
      <c r="E14" s="22"/>
      <c r="F14" s="25">
        <v>1575</v>
      </c>
      <c r="H14" s="53"/>
    </row>
    <row r="15" spans="1:17" ht="15.75">
      <c r="B15" s="64" t="s">
        <v>44</v>
      </c>
      <c r="C15" s="64"/>
      <c r="D15" s="64"/>
      <c r="E15" s="64"/>
      <c r="F15" s="22"/>
      <c r="H15" s="53"/>
    </row>
    <row r="16" spans="1:17" ht="15.75">
      <c r="B16" s="64"/>
      <c r="C16" s="64"/>
      <c r="D16" s="64"/>
      <c r="E16" s="64"/>
      <c r="F16" s="22"/>
      <c r="H16" s="53"/>
    </row>
    <row r="17" spans="1:14" ht="15.75">
      <c r="B17" s="43"/>
      <c r="C17" s="22"/>
      <c r="D17" s="22"/>
      <c r="E17" s="22"/>
      <c r="F17" s="22"/>
      <c r="H17" s="53"/>
    </row>
    <row r="18" spans="1:14" ht="15.75">
      <c r="A18">
        <v>3</v>
      </c>
      <c r="B18" s="47" t="s">
        <v>46</v>
      </c>
      <c r="C18" s="22"/>
      <c r="D18" s="22"/>
      <c r="E18" s="22"/>
      <c r="F18" s="25">
        <v>1050</v>
      </c>
      <c r="H18" s="53"/>
    </row>
    <row r="19" spans="1:14" ht="15.75">
      <c r="B19" s="64" t="s">
        <v>47</v>
      </c>
      <c r="C19" s="64"/>
      <c r="D19" s="64"/>
      <c r="E19" s="64"/>
      <c r="F19" s="22"/>
      <c r="H19" s="53"/>
    </row>
    <row r="20" spans="1:14" ht="15.75">
      <c r="B20" s="64"/>
      <c r="C20" s="64"/>
      <c r="D20" s="64"/>
      <c r="E20" s="64"/>
      <c r="F20" s="22"/>
      <c r="H20" s="53"/>
    </row>
    <row r="21" spans="1:14" ht="15.75">
      <c r="B21" s="22"/>
      <c r="C21" s="22"/>
      <c r="D21" s="22"/>
      <c r="E21" s="22"/>
      <c r="F21" s="22"/>
      <c r="H21" s="53"/>
    </row>
    <row r="22" spans="1:14" ht="15.75">
      <c r="A22">
        <v>4</v>
      </c>
      <c r="B22" s="65" t="s">
        <v>52</v>
      </c>
      <c r="C22" s="65"/>
      <c r="D22" s="65"/>
      <c r="E22" s="65"/>
      <c r="F22" s="25">
        <v>7035</v>
      </c>
      <c r="G22" s="11"/>
      <c r="H22" s="53"/>
    </row>
    <row r="23" spans="1:14" ht="15.75">
      <c r="B23" s="65"/>
      <c r="C23" s="65"/>
      <c r="D23" s="65"/>
      <c r="E23" s="65"/>
      <c r="F23" s="25"/>
      <c r="G23" s="11"/>
      <c r="H23" s="53"/>
    </row>
    <row r="24" spans="1:14" s="7" customFormat="1" ht="15.75">
      <c r="B24" s="48" t="s">
        <v>18</v>
      </c>
      <c r="C24" s="9"/>
      <c r="D24" s="24"/>
      <c r="E24" s="27"/>
      <c r="G24" s="11"/>
      <c r="H24" s="53"/>
      <c r="I24" s="12"/>
      <c r="K24" s="14"/>
      <c r="L24" s="14"/>
      <c r="M24" s="14"/>
      <c r="N24" s="15"/>
    </row>
    <row r="25" spans="1:14" ht="15.75">
      <c r="B25" s="48" t="s">
        <v>64</v>
      </c>
      <c r="C25" s="9"/>
      <c r="D25" s="24"/>
      <c r="E25" s="27"/>
      <c r="F25" s="7"/>
      <c r="G25" s="11"/>
      <c r="H25" s="53"/>
    </row>
    <row r="26" spans="1:14" ht="15.75">
      <c r="B26" s="48" t="s">
        <v>51</v>
      </c>
      <c r="C26" s="9"/>
      <c r="D26" s="24"/>
      <c r="E26" s="27"/>
      <c r="F26" s="7"/>
      <c r="G26" s="11"/>
      <c r="H26" s="53"/>
    </row>
    <row r="27" spans="1:14" ht="15.75">
      <c r="B27" s="48"/>
      <c r="C27" s="9"/>
      <c r="D27" s="24"/>
      <c r="E27" s="27"/>
      <c r="F27" s="7"/>
      <c r="G27" s="11"/>
      <c r="H27" s="53"/>
    </row>
    <row r="28" spans="1:14" ht="15.75">
      <c r="B28" s="49" t="s">
        <v>69</v>
      </c>
      <c r="C28" s="50"/>
      <c r="D28" s="51"/>
      <c r="E28" s="52"/>
      <c r="F28" s="7"/>
      <c r="G28" s="11"/>
      <c r="H28" s="53"/>
    </row>
    <row r="29" spans="1:14" ht="15.6" customHeight="1">
      <c r="B29" s="63" t="s">
        <v>62</v>
      </c>
      <c r="C29" s="63"/>
      <c r="D29" s="63"/>
      <c r="E29" s="63"/>
      <c r="F29" s="7"/>
      <c r="G29" s="11"/>
      <c r="H29" s="53"/>
    </row>
    <row r="30" spans="1:14" ht="15.6" customHeight="1">
      <c r="B30" s="63"/>
      <c r="C30" s="63"/>
      <c r="D30" s="63"/>
      <c r="E30" s="63"/>
      <c r="F30" s="7"/>
      <c r="G30" s="11"/>
      <c r="H30" s="53"/>
    </row>
    <row r="31" spans="1:14" ht="15.6" customHeight="1">
      <c r="B31" s="63" t="s">
        <v>66</v>
      </c>
      <c r="C31" s="63"/>
      <c r="D31" s="63"/>
      <c r="E31" s="63"/>
      <c r="F31" s="7"/>
      <c r="G31" s="11"/>
      <c r="H31" s="53"/>
    </row>
    <row r="32" spans="1:14" ht="15.6" customHeight="1">
      <c r="B32" s="63"/>
      <c r="C32" s="63"/>
      <c r="D32" s="63"/>
      <c r="E32" s="63"/>
      <c r="F32" s="7"/>
      <c r="G32" s="11"/>
      <c r="H32" s="53"/>
    </row>
    <row r="33" spans="1:14" ht="15.6" customHeight="1">
      <c r="B33" s="63"/>
      <c r="C33" s="63"/>
      <c r="D33" s="63"/>
      <c r="E33" s="63"/>
      <c r="F33" s="7"/>
      <c r="G33" s="11"/>
      <c r="H33" s="53"/>
    </row>
    <row r="34" spans="1:14" ht="15.75">
      <c r="B34" s="48"/>
      <c r="C34" s="9"/>
      <c r="D34" s="24"/>
      <c r="E34" s="27"/>
      <c r="F34" s="7"/>
      <c r="G34" s="11"/>
      <c r="H34" s="53"/>
    </row>
    <row r="35" spans="1:14" ht="15.75">
      <c r="B35" s="48"/>
      <c r="C35" s="9"/>
      <c r="D35" s="24"/>
      <c r="E35" s="27"/>
      <c r="F35" s="7"/>
      <c r="G35" s="11"/>
      <c r="H35" s="53"/>
    </row>
    <row r="36" spans="1:14" ht="15.75">
      <c r="B36" s="26"/>
      <c r="C36" s="9"/>
      <c r="D36" s="24"/>
      <c r="E36" s="27"/>
      <c r="F36" s="7"/>
      <c r="G36" s="11"/>
      <c r="H36" s="53"/>
    </row>
    <row r="37" spans="1:14" ht="15.75">
      <c r="A37">
        <v>5</v>
      </c>
      <c r="B37" s="65" t="s">
        <v>53</v>
      </c>
      <c r="C37" s="65"/>
      <c r="D37" s="65"/>
      <c r="E37" s="65"/>
      <c r="F37" s="25">
        <f>F22+1800</f>
        <v>8835</v>
      </c>
      <c r="G37" s="11"/>
      <c r="H37" s="53"/>
    </row>
    <row r="38" spans="1:14" ht="15.75">
      <c r="B38" s="65"/>
      <c r="C38" s="65"/>
      <c r="D38" s="65"/>
      <c r="E38" s="65"/>
      <c r="F38" s="25"/>
      <c r="G38" s="11"/>
      <c r="H38" s="53"/>
    </row>
    <row r="39" spans="1:14" s="7" customFormat="1" ht="15.75">
      <c r="B39" s="48" t="s">
        <v>18</v>
      </c>
      <c r="C39" s="9"/>
      <c r="D39" s="24"/>
      <c r="E39" s="27"/>
      <c r="G39" s="11"/>
      <c r="H39" s="53"/>
      <c r="I39" s="12"/>
      <c r="K39" s="14"/>
      <c r="L39" s="14"/>
      <c r="M39" s="14"/>
      <c r="N39" s="15"/>
    </row>
    <row r="40" spans="1:14" ht="15.75">
      <c r="B40" s="48" t="s">
        <v>64</v>
      </c>
      <c r="C40" s="9"/>
      <c r="D40" s="24"/>
      <c r="E40" s="27"/>
      <c r="F40" s="7"/>
      <c r="G40" s="11"/>
      <c r="H40" s="53"/>
    </row>
    <row r="41" spans="1:14" ht="15.75">
      <c r="B41" s="48" t="s">
        <v>51</v>
      </c>
      <c r="C41" s="9"/>
      <c r="D41" s="24"/>
      <c r="E41" s="27"/>
      <c r="F41" s="7"/>
      <c r="G41" s="11"/>
      <c r="H41" s="53"/>
    </row>
    <row r="42" spans="1:14" ht="15.75">
      <c r="B42" s="48" t="s">
        <v>70</v>
      </c>
      <c r="C42" s="9"/>
      <c r="D42" s="24"/>
      <c r="E42" s="27"/>
      <c r="F42" s="7"/>
      <c r="G42" s="11"/>
      <c r="H42" s="53"/>
    </row>
    <row r="43" spans="1:14" ht="15.75">
      <c r="B43" s="26"/>
      <c r="C43" s="9"/>
      <c r="D43" s="24"/>
      <c r="E43" s="27"/>
      <c r="F43" s="7"/>
      <c r="G43" s="11"/>
      <c r="H43" s="53"/>
    </row>
    <row r="44" spans="1:14" ht="15.75">
      <c r="A44">
        <v>6</v>
      </c>
      <c r="B44" s="23" t="s">
        <v>54</v>
      </c>
      <c r="C44" s="9"/>
      <c r="D44" s="24"/>
      <c r="F44" s="25">
        <f>F22+1800</f>
        <v>8835</v>
      </c>
      <c r="G44" s="11"/>
      <c r="H44" s="53"/>
    </row>
    <row r="45" spans="1:14" s="7" customFormat="1" ht="15.75">
      <c r="B45" s="48" t="s">
        <v>18</v>
      </c>
      <c r="C45" s="9"/>
      <c r="D45" s="24"/>
      <c r="E45" s="27"/>
      <c r="G45" s="11"/>
      <c r="H45" s="53"/>
      <c r="I45" s="12"/>
      <c r="K45" s="14"/>
      <c r="L45" s="14"/>
      <c r="M45" s="14"/>
      <c r="N45" s="15"/>
    </row>
    <row r="46" spans="1:14" ht="15.75">
      <c r="B46" s="48" t="s">
        <v>63</v>
      </c>
      <c r="C46" s="9"/>
      <c r="D46" s="24"/>
      <c r="E46" s="27"/>
      <c r="F46" s="7"/>
      <c r="G46" s="11"/>
      <c r="H46" s="53"/>
    </row>
    <row r="47" spans="1:14" ht="15.75">
      <c r="B47" s="48" t="s">
        <v>51</v>
      </c>
      <c r="C47" s="9"/>
      <c r="D47" s="24"/>
      <c r="E47" s="27"/>
      <c r="F47" s="7"/>
      <c r="G47" s="11"/>
      <c r="H47" s="53"/>
    </row>
    <row r="48" spans="1:14" ht="15.75">
      <c r="B48" s="48" t="s">
        <v>70</v>
      </c>
      <c r="C48" s="9"/>
      <c r="D48" s="24"/>
      <c r="E48" s="27"/>
      <c r="F48" s="7"/>
      <c r="G48" s="11"/>
      <c r="H48" s="53"/>
    </row>
    <row r="49" spans="1:14" ht="15.75">
      <c r="B49" s="26"/>
      <c r="C49" s="9"/>
      <c r="D49" s="24"/>
      <c r="E49" s="27"/>
      <c r="F49" s="7"/>
      <c r="G49" s="11"/>
      <c r="H49" s="53"/>
    </row>
    <row r="50" spans="1:14" ht="15.75">
      <c r="A50">
        <v>7</v>
      </c>
      <c r="B50" s="65" t="s">
        <v>55</v>
      </c>
      <c r="C50" s="65"/>
      <c r="D50" s="65"/>
      <c r="E50" s="65"/>
      <c r="F50" s="25">
        <f>F44+1800</f>
        <v>10635</v>
      </c>
      <c r="G50" s="11"/>
      <c r="H50" s="53"/>
    </row>
    <row r="51" spans="1:14" ht="15.75">
      <c r="B51" s="65"/>
      <c r="C51" s="65"/>
      <c r="D51" s="65"/>
      <c r="E51" s="65"/>
      <c r="F51" s="25"/>
      <c r="G51" s="11"/>
      <c r="H51" s="53"/>
    </row>
    <row r="52" spans="1:14" s="7" customFormat="1" ht="15.75">
      <c r="B52" s="48" t="s">
        <v>18</v>
      </c>
      <c r="C52" s="9"/>
      <c r="D52" s="24"/>
      <c r="E52" s="27"/>
      <c r="G52" s="11"/>
      <c r="H52" s="53"/>
      <c r="I52" s="12"/>
      <c r="K52" s="14"/>
      <c r="L52" s="14"/>
      <c r="M52" s="14"/>
      <c r="N52" s="15"/>
    </row>
    <row r="53" spans="1:14" ht="15.75">
      <c r="B53" s="48" t="s">
        <v>63</v>
      </c>
      <c r="C53" s="9"/>
      <c r="D53" s="24"/>
      <c r="E53" s="27"/>
      <c r="F53" s="7"/>
      <c r="G53" s="11"/>
      <c r="H53" s="53"/>
    </row>
    <row r="54" spans="1:14" ht="15.75">
      <c r="B54" s="48" t="s">
        <v>51</v>
      </c>
      <c r="C54" s="9"/>
      <c r="D54" s="24"/>
      <c r="E54" s="27"/>
      <c r="F54" s="7"/>
      <c r="G54" s="11"/>
      <c r="H54" s="53"/>
    </row>
    <row r="55" spans="1:14" ht="15.75">
      <c r="B55" s="48" t="s">
        <v>70</v>
      </c>
      <c r="C55" s="9"/>
      <c r="D55" s="24"/>
      <c r="E55" s="27"/>
      <c r="F55" s="7"/>
      <c r="G55" s="11"/>
      <c r="H55" s="53"/>
    </row>
    <row r="56" spans="1:14" ht="15.75">
      <c r="B56" s="26"/>
      <c r="C56" s="9"/>
      <c r="D56" s="24"/>
      <c r="E56" s="27"/>
      <c r="F56" s="7"/>
      <c r="G56" s="11"/>
      <c r="H56" s="53"/>
    </row>
    <row r="57" spans="1:14" ht="15.75">
      <c r="A57">
        <v>8</v>
      </c>
      <c r="B57" s="23" t="s">
        <v>56</v>
      </c>
      <c r="F57" s="25">
        <v>6720</v>
      </c>
      <c r="G57" s="11"/>
      <c r="H57" s="53"/>
    </row>
    <row r="58" spans="1:14" ht="15.75">
      <c r="B58" s="48" t="s">
        <v>18</v>
      </c>
      <c r="F58" s="25"/>
      <c r="G58" s="11"/>
      <c r="H58" s="53"/>
    </row>
    <row r="59" spans="1:14">
      <c r="B59" s="43" t="s">
        <v>48</v>
      </c>
      <c r="G59" s="11"/>
      <c r="H59" s="53"/>
    </row>
    <row r="60" spans="1:14">
      <c r="B60" s="43" t="s">
        <v>39</v>
      </c>
      <c r="G60" s="11"/>
      <c r="H60" s="53"/>
    </row>
    <row r="61" spans="1:14">
      <c r="B61" s="43"/>
      <c r="G61" s="11"/>
      <c r="H61" s="53"/>
    </row>
    <row r="62" spans="1:14" ht="15.75">
      <c r="B62" s="49" t="s">
        <v>68</v>
      </c>
      <c r="C62" s="50"/>
      <c r="D62" s="51"/>
      <c r="E62" s="52"/>
      <c r="G62" s="11"/>
      <c r="H62" s="53"/>
    </row>
    <row r="63" spans="1:14">
      <c r="B63" s="63" t="s">
        <v>65</v>
      </c>
      <c r="C63" s="63"/>
      <c r="D63" s="63"/>
      <c r="E63" s="63"/>
      <c r="G63" s="11"/>
      <c r="H63" s="53"/>
    </row>
    <row r="64" spans="1:14">
      <c r="B64" s="63"/>
      <c r="C64" s="63"/>
      <c r="D64" s="63"/>
      <c r="E64" s="63"/>
      <c r="G64" s="11"/>
      <c r="H64" s="53"/>
    </row>
    <row r="65" spans="1:8">
      <c r="B65" s="63" t="s">
        <v>67</v>
      </c>
      <c r="C65" s="63"/>
      <c r="D65" s="63"/>
      <c r="E65" s="63"/>
      <c r="G65" s="11"/>
      <c r="H65" s="53"/>
    </row>
    <row r="66" spans="1:8">
      <c r="B66" s="63"/>
      <c r="C66" s="63"/>
      <c r="D66" s="63"/>
      <c r="E66" s="63"/>
      <c r="G66" s="11"/>
      <c r="H66" s="53"/>
    </row>
    <row r="67" spans="1:8">
      <c r="B67" s="63"/>
      <c r="C67" s="63"/>
      <c r="D67" s="63"/>
      <c r="E67" s="63"/>
      <c r="G67" s="11"/>
      <c r="H67" s="53"/>
    </row>
    <row r="68" spans="1:8" ht="15.75">
      <c r="B68" s="26"/>
      <c r="C68" s="9"/>
      <c r="D68" s="24"/>
      <c r="E68" s="27"/>
      <c r="F68" s="7"/>
      <c r="G68" s="11"/>
      <c r="H68" s="53"/>
    </row>
    <row r="69" spans="1:8" ht="15.75">
      <c r="A69">
        <v>9</v>
      </c>
      <c r="B69" s="65" t="s">
        <v>57</v>
      </c>
      <c r="C69" s="65"/>
      <c r="D69" s="65"/>
      <c r="E69" s="65"/>
      <c r="F69" s="25">
        <v>7875</v>
      </c>
      <c r="G69" s="11"/>
      <c r="H69" s="53"/>
    </row>
    <row r="70" spans="1:8" ht="15.75">
      <c r="B70" s="65"/>
      <c r="C70" s="65"/>
      <c r="D70" s="65"/>
      <c r="E70" s="65"/>
      <c r="F70" s="25"/>
      <c r="G70" s="11"/>
      <c r="H70" s="53"/>
    </row>
    <row r="71" spans="1:8" ht="15.75">
      <c r="B71" s="48" t="s">
        <v>18</v>
      </c>
      <c r="F71" s="25"/>
      <c r="G71" s="11"/>
      <c r="H71" s="53"/>
    </row>
    <row r="72" spans="1:8">
      <c r="B72" s="43" t="s">
        <v>38</v>
      </c>
      <c r="G72" s="11"/>
      <c r="H72" s="53"/>
    </row>
    <row r="73" spans="1:8">
      <c r="B73" s="43" t="s">
        <v>39</v>
      </c>
      <c r="G73" s="11"/>
      <c r="H73" s="53"/>
    </row>
    <row r="74" spans="1:8">
      <c r="B74" s="48" t="s">
        <v>71</v>
      </c>
      <c r="G74" s="11"/>
      <c r="H74" s="53"/>
    </row>
    <row r="75" spans="1:8" ht="15.75">
      <c r="B75" s="26"/>
      <c r="C75" s="9"/>
      <c r="D75" s="24"/>
      <c r="E75" s="27"/>
      <c r="F75" s="7"/>
      <c r="G75" s="11"/>
      <c r="H75" s="53"/>
    </row>
    <row r="76" spans="1:8" ht="15.75">
      <c r="A76">
        <v>10</v>
      </c>
      <c r="B76" s="62" t="s">
        <v>58</v>
      </c>
      <c r="C76" s="62"/>
      <c r="D76" s="62"/>
      <c r="E76" s="62"/>
      <c r="F76" s="25">
        <v>10080</v>
      </c>
      <c r="G76" s="11"/>
      <c r="H76" s="53"/>
    </row>
    <row r="77" spans="1:8" ht="15.75">
      <c r="B77" s="62"/>
      <c r="C77" s="62"/>
      <c r="D77" s="62"/>
      <c r="E77" s="62"/>
      <c r="F77" s="27"/>
      <c r="G77" s="11"/>
      <c r="H77" s="53"/>
    </row>
    <row r="78" spans="1:8" ht="15.75">
      <c r="B78" s="48" t="s">
        <v>18</v>
      </c>
      <c r="C78" s="45"/>
      <c r="D78" s="45"/>
      <c r="E78" s="45"/>
      <c r="F78" s="27"/>
      <c r="G78" s="11"/>
      <c r="H78" s="53"/>
    </row>
    <row r="79" spans="1:8">
      <c r="B79" s="43" t="s">
        <v>38</v>
      </c>
      <c r="G79" s="11"/>
      <c r="H79" s="53"/>
    </row>
    <row r="80" spans="1:8">
      <c r="B80" s="43" t="s">
        <v>39</v>
      </c>
      <c r="G80" s="11"/>
      <c r="H80" s="53"/>
    </row>
    <row r="81" spans="1:8" ht="15.75">
      <c r="B81" s="48" t="s">
        <v>71</v>
      </c>
      <c r="C81" s="9"/>
      <c r="D81" s="24"/>
      <c r="E81" s="27"/>
      <c r="F81" s="7"/>
      <c r="G81" s="11"/>
      <c r="H81" s="53"/>
    </row>
    <row r="82" spans="1:8" ht="15.75">
      <c r="B82" s="26"/>
      <c r="C82" s="9"/>
      <c r="D82" s="24"/>
      <c r="E82" s="27"/>
      <c r="F82" s="7"/>
      <c r="G82" s="11"/>
      <c r="H82" s="53"/>
    </row>
    <row r="83" spans="1:8" ht="15.75">
      <c r="A83">
        <v>11</v>
      </c>
      <c r="B83" s="65" t="s">
        <v>59</v>
      </c>
      <c r="C83" s="65"/>
      <c r="D83" s="65"/>
      <c r="E83" s="65"/>
      <c r="F83" s="25">
        <v>17325</v>
      </c>
      <c r="G83" s="11"/>
      <c r="H83" s="53"/>
    </row>
    <row r="84" spans="1:8" ht="15.75">
      <c r="B84" s="65"/>
      <c r="C84" s="65"/>
      <c r="D84" s="65"/>
      <c r="E84" s="65"/>
      <c r="F84" s="27"/>
      <c r="G84" s="11"/>
      <c r="H84" s="53"/>
    </row>
    <row r="85" spans="1:8" ht="15.75">
      <c r="B85" s="48" t="s">
        <v>18</v>
      </c>
      <c r="C85" s="46"/>
      <c r="D85" s="46"/>
      <c r="E85" s="46"/>
      <c r="F85" s="27"/>
      <c r="G85" s="11"/>
      <c r="H85" s="53"/>
    </row>
    <row r="86" spans="1:8">
      <c r="B86" s="43" t="s">
        <v>38</v>
      </c>
      <c r="G86" s="11"/>
      <c r="H86" s="53"/>
    </row>
    <row r="87" spans="1:8">
      <c r="B87" s="43" t="s">
        <v>42</v>
      </c>
      <c r="G87" s="11"/>
      <c r="H87" s="53"/>
    </row>
    <row r="88" spans="1:8" ht="15.75">
      <c r="B88" s="48" t="s">
        <v>71</v>
      </c>
      <c r="C88" s="9"/>
      <c r="D88" s="24"/>
      <c r="E88" s="27"/>
      <c r="F88" s="7"/>
      <c r="G88" s="11"/>
      <c r="H88" s="53"/>
    </row>
    <row r="89" spans="1:8" ht="15.75">
      <c r="B89" s="48"/>
      <c r="C89" s="9"/>
      <c r="D89" s="24"/>
      <c r="E89" s="27"/>
      <c r="F89" s="7"/>
      <c r="G89" s="11"/>
      <c r="H89" s="53"/>
    </row>
    <row r="90" spans="1:8" ht="15.75">
      <c r="B90" s="48"/>
      <c r="C90" s="9"/>
      <c r="D90" s="24"/>
      <c r="E90" s="27"/>
      <c r="F90" s="7"/>
      <c r="G90" s="11"/>
      <c r="H90" s="53"/>
    </row>
    <row r="91" spans="1:8" ht="15.75">
      <c r="B91" s="48"/>
      <c r="C91" s="9"/>
      <c r="D91" s="24"/>
      <c r="E91" s="27"/>
      <c r="F91" s="7"/>
      <c r="G91" s="11"/>
      <c r="H91" s="53"/>
    </row>
    <row r="92" spans="1:8" ht="15.75">
      <c r="B92" s="48"/>
      <c r="C92" s="9"/>
      <c r="D92" s="24"/>
      <c r="E92" s="27"/>
      <c r="F92" s="7"/>
      <c r="G92" s="11"/>
      <c r="H92" s="53"/>
    </row>
    <row r="93" spans="1:8" ht="15.75">
      <c r="B93" s="48"/>
      <c r="C93" s="9"/>
      <c r="D93" s="24"/>
      <c r="E93" s="27"/>
      <c r="F93" s="7"/>
      <c r="G93" s="11"/>
      <c r="H93" s="53"/>
    </row>
    <row r="94" spans="1:8" ht="15.75">
      <c r="B94" s="48"/>
      <c r="C94" s="9"/>
      <c r="D94" s="24"/>
      <c r="E94" s="27"/>
      <c r="F94" s="7"/>
      <c r="G94" s="11"/>
      <c r="H94" s="53"/>
    </row>
    <row r="95" spans="1:8" ht="15.75">
      <c r="B95" s="48"/>
      <c r="C95" s="9"/>
      <c r="D95" s="24"/>
      <c r="E95" s="27"/>
      <c r="F95" s="7"/>
      <c r="G95" s="11"/>
      <c r="H95" s="53"/>
    </row>
    <row r="96" spans="1:8" ht="15.75">
      <c r="B96" s="48"/>
      <c r="C96" s="9"/>
      <c r="D96" s="24"/>
      <c r="E96" s="27"/>
      <c r="F96" s="7"/>
      <c r="G96" s="11"/>
      <c r="H96" s="53"/>
    </row>
    <row r="97" spans="1:8" ht="15.75">
      <c r="B97" s="48"/>
      <c r="C97" s="9"/>
      <c r="D97" s="24"/>
      <c r="E97" s="27"/>
      <c r="F97" s="7"/>
      <c r="G97" s="11"/>
      <c r="H97" s="53"/>
    </row>
    <row r="98" spans="1:8" ht="15.75">
      <c r="B98" s="26"/>
      <c r="C98" s="9"/>
      <c r="D98" s="24"/>
      <c r="E98" s="27"/>
      <c r="F98" s="7"/>
      <c r="G98" s="11"/>
      <c r="H98" s="53"/>
    </row>
    <row r="99" spans="1:8" ht="15.75">
      <c r="A99">
        <v>12</v>
      </c>
      <c r="B99" s="23" t="s">
        <v>19</v>
      </c>
      <c r="C99" s="9"/>
      <c r="D99" s="24"/>
      <c r="F99" s="27">
        <v>0.2</v>
      </c>
      <c r="G99" s="11"/>
      <c r="H99" s="53"/>
    </row>
    <row r="100" spans="1:8" ht="15.75">
      <c r="B100" s="23" t="s">
        <v>75</v>
      </c>
      <c r="C100" s="9"/>
      <c r="D100" s="24"/>
      <c r="F100" s="27">
        <v>0.7</v>
      </c>
      <c r="G100" s="11"/>
      <c r="H100" s="53"/>
    </row>
    <row r="101" spans="1:8" ht="15.75">
      <c r="B101" s="23"/>
      <c r="C101" s="9"/>
      <c r="D101" s="24"/>
      <c r="F101" s="27"/>
      <c r="G101" s="11"/>
      <c r="H101" s="53"/>
    </row>
    <row r="102" spans="1:8">
      <c r="G102" s="11"/>
      <c r="H102" s="53"/>
    </row>
    <row r="103" spans="1:8" ht="15.75">
      <c r="A103">
        <v>13</v>
      </c>
      <c r="B103" s="23" t="s">
        <v>60</v>
      </c>
      <c r="F103" s="25">
        <v>2100</v>
      </c>
      <c r="G103" s="11"/>
      <c r="H103" s="53"/>
    </row>
    <row r="104" spans="1:8">
      <c r="B104" s="66" t="s">
        <v>33</v>
      </c>
      <c r="C104" s="66"/>
      <c r="D104" s="66"/>
      <c r="E104" s="66"/>
      <c r="G104" s="11"/>
      <c r="H104" s="53"/>
    </row>
    <row r="105" spans="1:8">
      <c r="B105" s="66"/>
      <c r="C105" s="66"/>
      <c r="D105" s="66"/>
      <c r="E105" s="66"/>
      <c r="G105" s="11"/>
      <c r="H105" s="53"/>
    </row>
    <row r="106" spans="1:8" ht="15.75">
      <c r="B106" s="26"/>
      <c r="G106" s="11"/>
      <c r="H106" s="53"/>
    </row>
    <row r="107" spans="1:8" ht="15.75">
      <c r="A107">
        <v>14</v>
      </c>
      <c r="B107" s="23" t="s">
        <v>20</v>
      </c>
      <c r="F107" s="25">
        <v>2100</v>
      </c>
      <c r="G107" s="11"/>
      <c r="H107" s="53"/>
    </row>
    <row r="108" spans="1:8">
      <c r="B108" s="66" t="s">
        <v>49</v>
      </c>
      <c r="C108" s="66"/>
      <c r="D108" s="66"/>
      <c r="E108" s="66"/>
      <c r="H108" s="53"/>
    </row>
    <row r="109" spans="1:8">
      <c r="B109" s="66"/>
      <c r="C109" s="66"/>
      <c r="D109" s="66"/>
      <c r="E109" s="66"/>
      <c r="H109" s="53"/>
    </row>
    <row r="110" spans="1:8">
      <c r="H110" s="53"/>
    </row>
    <row r="111" spans="1:8" ht="15.6" customHeight="1">
      <c r="A111">
        <v>15</v>
      </c>
      <c r="B111" s="65" t="s">
        <v>61</v>
      </c>
      <c r="C111" s="65"/>
      <c r="D111" s="65"/>
      <c r="E111" s="65"/>
      <c r="F111" s="27">
        <v>0.25</v>
      </c>
      <c r="H111" s="53"/>
    </row>
    <row r="112" spans="1:8" ht="15.6" customHeight="1">
      <c r="B112" s="65"/>
      <c r="C112" s="65"/>
      <c r="D112" s="65"/>
      <c r="E112" s="65"/>
      <c r="H112" s="53"/>
    </row>
    <row r="113" spans="1:8">
      <c r="B113" s="48" t="s">
        <v>37</v>
      </c>
      <c r="H113" s="53"/>
    </row>
    <row r="114" spans="1:8">
      <c r="B114" s="48"/>
      <c r="H114" s="53"/>
    </row>
    <row r="115" spans="1:8" ht="15.75">
      <c r="B115" s="49" t="s">
        <v>72</v>
      </c>
      <c r="C115" s="50"/>
      <c r="D115" s="51"/>
      <c r="E115" s="52"/>
      <c r="H115" s="53"/>
    </row>
    <row r="116" spans="1:8">
      <c r="B116" s="63" t="s">
        <v>73</v>
      </c>
      <c r="C116" s="63"/>
      <c r="D116" s="63"/>
      <c r="E116" s="63"/>
      <c r="H116" s="53"/>
    </row>
    <row r="117" spans="1:8">
      <c r="B117" s="63"/>
      <c r="C117" s="63"/>
      <c r="D117" s="63"/>
      <c r="E117" s="63"/>
      <c r="H117" s="53"/>
    </row>
    <row r="118" spans="1:8">
      <c r="B118" s="48"/>
      <c r="H118" s="53"/>
    </row>
    <row r="119" spans="1:8">
      <c r="B119" s="48"/>
      <c r="H119" s="53"/>
    </row>
    <row r="120" spans="1:8">
      <c r="H120" s="53"/>
    </row>
    <row r="121" spans="1:8" ht="15.75">
      <c r="A121">
        <v>16</v>
      </c>
      <c r="B121" s="23" t="s">
        <v>40</v>
      </c>
      <c r="C121" s="9"/>
      <c r="D121" s="24"/>
      <c r="F121" s="27">
        <v>0.25</v>
      </c>
      <c r="H121" s="53"/>
    </row>
    <row r="122" spans="1:8">
      <c r="B122" s="43" t="s">
        <v>41</v>
      </c>
      <c r="H122" s="53"/>
    </row>
    <row r="123" spans="1:8">
      <c r="H123" s="53"/>
    </row>
    <row r="124" spans="1:8" ht="15.75">
      <c r="A124">
        <v>17</v>
      </c>
      <c r="B124" s="23" t="s">
        <v>50</v>
      </c>
      <c r="C124" s="9"/>
      <c r="D124" s="24"/>
      <c r="F124" s="27">
        <v>1</v>
      </c>
      <c r="H124" s="53"/>
    </row>
    <row r="125" spans="1:8">
      <c r="B125" s="44"/>
      <c r="G125" s="11"/>
    </row>
  </sheetData>
  <mergeCells count="20">
    <mergeCell ref="B116:E117"/>
    <mergeCell ref="B111:E112"/>
    <mergeCell ref="B104:E105"/>
    <mergeCell ref="B108:E109"/>
    <mergeCell ref="B83:E84"/>
    <mergeCell ref="B4:C4"/>
    <mergeCell ref="B6:B12"/>
    <mergeCell ref="E6:E7"/>
    <mergeCell ref="F8:G12"/>
    <mergeCell ref="B76:E77"/>
    <mergeCell ref="B63:E64"/>
    <mergeCell ref="B65:E67"/>
    <mergeCell ref="B15:E16"/>
    <mergeCell ref="B19:E20"/>
    <mergeCell ref="B29:E30"/>
    <mergeCell ref="B31:E33"/>
    <mergeCell ref="B22:E23"/>
    <mergeCell ref="B37:E38"/>
    <mergeCell ref="B50:E51"/>
    <mergeCell ref="B69:E70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"/>
  </sheetPr>
  <dimension ref="A1:R51"/>
  <sheetViews>
    <sheetView tabSelected="1" topLeftCell="A35" zoomScaleNormal="100" workbookViewId="0">
      <selection activeCell="A49" sqref="A49"/>
    </sheetView>
  </sheetViews>
  <sheetFormatPr defaultColWidth="9.140625" defaultRowHeight="15.75" outlineLevelRow="1"/>
  <cols>
    <col min="1" max="1" width="15.7109375" style="22" customWidth="1"/>
    <col min="2" max="5" width="13.7109375" style="22" customWidth="1"/>
    <col min="6" max="6" width="0.42578125" style="22" customWidth="1"/>
    <col min="7" max="8" width="9.140625" style="22"/>
    <col min="9" max="10" width="10.28515625" style="22" bestFit="1" customWidth="1"/>
    <col min="11" max="16384" width="9.140625" style="22"/>
  </cols>
  <sheetData>
    <row r="1" spans="1:18" ht="59.45" customHeight="1">
      <c r="A1" s="67" t="s">
        <v>78</v>
      </c>
      <c r="B1" s="67"/>
      <c r="C1" s="67"/>
      <c r="D1" s="67"/>
      <c r="E1" s="67"/>
      <c r="F1" s="67"/>
      <c r="G1" s="67"/>
      <c r="H1" s="67"/>
    </row>
    <row r="2" spans="1:18" ht="20.25">
      <c r="A2" s="28" t="s">
        <v>77</v>
      </c>
    </row>
    <row r="3" spans="1:18">
      <c r="A3" s="9" t="s">
        <v>34</v>
      </c>
      <c r="B3" s="9"/>
    </row>
    <row r="4" spans="1:18">
      <c r="A4" s="43"/>
      <c r="B4"/>
      <c r="C4" s="29"/>
      <c r="D4" s="29"/>
      <c r="E4" s="29"/>
    </row>
    <row r="5" spans="1:18">
      <c r="A5" s="30" t="s">
        <v>21</v>
      </c>
    </row>
    <row r="6" spans="1:18" ht="15.75" customHeight="1">
      <c r="A6" s="70" t="s">
        <v>22</v>
      </c>
      <c r="B6" s="70"/>
      <c r="C6" s="70"/>
      <c r="D6" s="70"/>
      <c r="E6" s="70"/>
      <c r="F6" s="71"/>
    </row>
    <row r="7" spans="1:18" s="31" customFormat="1" ht="12">
      <c r="A7" s="32" t="s">
        <v>23</v>
      </c>
      <c r="B7" s="74" t="s">
        <v>6</v>
      </c>
      <c r="C7" s="74"/>
      <c r="D7" s="74" t="s">
        <v>7</v>
      </c>
      <c r="E7" s="74"/>
      <c r="F7" s="72"/>
    </row>
    <row r="8" spans="1:18">
      <c r="A8" s="32" t="s">
        <v>24</v>
      </c>
      <c r="B8" s="33" t="s">
        <v>4</v>
      </c>
      <c r="C8" s="33" t="s">
        <v>5</v>
      </c>
      <c r="D8" s="33" t="s">
        <v>4</v>
      </c>
      <c r="E8" s="33" t="s">
        <v>5</v>
      </c>
      <c r="F8" s="72"/>
    </row>
    <row r="9" spans="1:18" s="31" customFormat="1" ht="24">
      <c r="A9" s="32" t="s">
        <v>25</v>
      </c>
      <c r="B9" s="34" t="s">
        <v>26</v>
      </c>
      <c r="C9" s="34" t="s">
        <v>27</v>
      </c>
      <c r="D9" s="34" t="s">
        <v>26</v>
      </c>
      <c r="E9" s="34" t="s">
        <v>27</v>
      </c>
      <c r="F9" s="72"/>
    </row>
    <row r="10" spans="1:18" ht="40.15" customHeight="1">
      <c r="A10" s="35" t="s">
        <v>28</v>
      </c>
      <c r="B10" s="36">
        <v>5210</v>
      </c>
      <c r="C10" s="36">
        <v>6290</v>
      </c>
      <c r="D10" s="36">
        <v>5210</v>
      </c>
      <c r="E10" s="36">
        <v>6290</v>
      </c>
      <c r="F10" s="72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ht="40.15" customHeight="1">
      <c r="A11" s="35" t="s">
        <v>29</v>
      </c>
      <c r="B11" s="75">
        <v>5100</v>
      </c>
      <c r="C11" s="76"/>
      <c r="D11" s="75">
        <v>6390</v>
      </c>
      <c r="E11" s="76"/>
      <c r="F11" s="72"/>
      <c r="G11" s="69"/>
      <c r="H11" s="68"/>
      <c r="I11" s="68"/>
      <c r="J11" s="68"/>
      <c r="K11" s="29"/>
      <c r="L11" s="29"/>
      <c r="M11" s="68"/>
      <c r="N11" s="68"/>
      <c r="O11" s="68"/>
      <c r="P11" s="68"/>
      <c r="Q11" s="29"/>
    </row>
    <row r="12" spans="1:18" ht="40.15" customHeight="1">
      <c r="A12" s="35" t="s">
        <v>79</v>
      </c>
      <c r="B12" s="75">
        <v>1875</v>
      </c>
      <c r="C12" s="76"/>
      <c r="D12" s="75">
        <v>2095</v>
      </c>
      <c r="E12" s="76"/>
      <c r="F12" s="72"/>
    </row>
    <row r="13" spans="1:18" ht="40.15" customHeight="1">
      <c r="A13" s="37" t="s">
        <v>30</v>
      </c>
      <c r="B13" s="75">
        <v>610</v>
      </c>
      <c r="C13" s="76"/>
      <c r="D13" s="75">
        <v>640</v>
      </c>
      <c r="E13" s="76"/>
      <c r="F13" s="72"/>
    </row>
    <row r="14" spans="1:18" s="30" customFormat="1" ht="30" customHeight="1">
      <c r="A14" s="38" t="s">
        <v>36</v>
      </c>
      <c r="B14" s="39">
        <f>B10+B11+B12*2+B13</f>
        <v>14670</v>
      </c>
      <c r="C14" s="39">
        <f>C10+B11+B12*2+B13</f>
        <v>15750</v>
      </c>
      <c r="D14" s="39">
        <f>D10+D11+D12*2+D13</f>
        <v>16430</v>
      </c>
      <c r="E14" s="39">
        <f>E10+D11+D12*2+D13</f>
        <v>17510</v>
      </c>
      <c r="F14" s="73"/>
    </row>
    <row r="15" spans="1:18">
      <c r="A15" s="9"/>
      <c r="B15" s="9"/>
      <c r="C15" s="9"/>
      <c r="D15" s="9"/>
      <c r="E15" s="9"/>
      <c r="F15" s="9"/>
    </row>
    <row r="16" spans="1:18">
      <c r="A16" s="9"/>
      <c r="B16" s="40"/>
      <c r="C16" s="40"/>
      <c r="D16" s="40"/>
      <c r="E16" s="40"/>
      <c r="F16" s="9"/>
    </row>
    <row r="17" spans="1:6">
      <c r="A17" s="30" t="s">
        <v>31</v>
      </c>
    </row>
    <row r="18" spans="1:6" ht="15.75" customHeight="1" outlineLevel="1">
      <c r="A18" s="70" t="s">
        <v>22</v>
      </c>
      <c r="B18" s="70"/>
      <c r="C18" s="70"/>
      <c r="D18" s="70"/>
      <c r="E18" s="70"/>
      <c r="F18" s="71"/>
    </row>
    <row r="19" spans="1:6" s="31" customFormat="1" ht="12" outlineLevel="1">
      <c r="A19" s="32" t="s">
        <v>23</v>
      </c>
      <c r="B19" s="74" t="s">
        <v>6</v>
      </c>
      <c r="C19" s="74"/>
      <c r="D19" s="74" t="s">
        <v>7</v>
      </c>
      <c r="E19" s="74"/>
      <c r="F19" s="72"/>
    </row>
    <row r="20" spans="1:6" outlineLevel="1">
      <c r="A20" s="32" t="s">
        <v>24</v>
      </c>
      <c r="B20" s="33" t="s">
        <v>4</v>
      </c>
      <c r="C20" s="33" t="s">
        <v>5</v>
      </c>
      <c r="D20" s="33" t="s">
        <v>4</v>
      </c>
      <c r="E20" s="33" t="s">
        <v>5</v>
      </c>
      <c r="F20" s="72"/>
    </row>
    <row r="21" spans="1:6" s="31" customFormat="1" ht="24" outlineLevel="1">
      <c r="A21" s="32" t="s">
        <v>25</v>
      </c>
      <c r="B21" s="34" t="s">
        <v>26</v>
      </c>
      <c r="C21" s="34" t="s">
        <v>27</v>
      </c>
      <c r="D21" s="34" t="s">
        <v>26</v>
      </c>
      <c r="E21" s="34" t="s">
        <v>27</v>
      </c>
      <c r="F21" s="72"/>
    </row>
    <row r="22" spans="1:6" ht="40.15" customHeight="1" outlineLevel="1">
      <c r="A22" s="35" t="s">
        <v>28</v>
      </c>
      <c r="B22" s="36">
        <f>CEILING(B10*(1+наценки!$D$6), 50)</f>
        <v>5750</v>
      </c>
      <c r="C22" s="36">
        <f>CEILING(C10*(1+наценки!$D$6), 50)</f>
        <v>6950</v>
      </c>
      <c r="D22" s="36">
        <f>CEILING(D10*(1+наценки!$D$6), 50)</f>
        <v>5750</v>
      </c>
      <c r="E22" s="36">
        <f>CEILING(E10*(1+наценки!$D$6), 50)</f>
        <v>6950</v>
      </c>
      <c r="F22" s="72"/>
    </row>
    <row r="23" spans="1:6" ht="40.15" customHeight="1" outlineLevel="1">
      <c r="A23" s="35" t="s">
        <v>29</v>
      </c>
      <c r="B23" s="75">
        <f>CEILING(B11*(1+наценки!$E$6), 50)</f>
        <v>6150</v>
      </c>
      <c r="C23" s="76"/>
      <c r="D23" s="75">
        <f>CEILING(D11*(1+наценки!$E$6), 50)</f>
        <v>7700</v>
      </c>
      <c r="E23" s="76"/>
      <c r="F23" s="72"/>
    </row>
    <row r="24" spans="1:6" ht="40.15" customHeight="1" outlineLevel="1">
      <c r="A24" s="35" t="str">
        <f>A12</f>
        <v>Петля скрытая  А5000 Armadillo</v>
      </c>
      <c r="B24" s="75">
        <f t="shared" ref="B24:B25" si="0">B12</f>
        <v>1875</v>
      </c>
      <c r="C24" s="76"/>
      <c r="D24" s="75">
        <f t="shared" ref="D24:D25" si="1">D12</f>
        <v>2095</v>
      </c>
      <c r="E24" s="76"/>
      <c r="F24" s="72"/>
    </row>
    <row r="25" spans="1:6" ht="40.15" customHeight="1" outlineLevel="1">
      <c r="A25" s="37" t="s">
        <v>30</v>
      </c>
      <c r="B25" s="75">
        <f t="shared" si="0"/>
        <v>610</v>
      </c>
      <c r="C25" s="76"/>
      <c r="D25" s="75">
        <f t="shared" si="1"/>
        <v>640</v>
      </c>
      <c r="E25" s="76"/>
      <c r="F25" s="72"/>
    </row>
    <row r="26" spans="1:6" s="30" customFormat="1" outlineLevel="1">
      <c r="A26" s="38" t="s">
        <v>36</v>
      </c>
      <c r="B26" s="39">
        <f>B22+B23+B24*2+B25</f>
        <v>16260</v>
      </c>
      <c r="C26" s="39">
        <f>C22+B23+B24*2+B25</f>
        <v>17460</v>
      </c>
      <c r="D26" s="39">
        <f>D22+D23+D24*2+D25</f>
        <v>18280</v>
      </c>
      <c r="E26" s="39">
        <f>E22+D23+D24*2+D25</f>
        <v>19480</v>
      </c>
      <c r="F26" s="73"/>
    </row>
    <row r="27" spans="1:6">
      <c r="A27" s="9"/>
      <c r="B27" s="9"/>
      <c r="C27" s="9"/>
      <c r="D27" s="9"/>
      <c r="E27" s="9"/>
      <c r="F27" s="9"/>
    </row>
    <row r="29" spans="1:6">
      <c r="A29" s="30" t="s">
        <v>32</v>
      </c>
    </row>
    <row r="30" spans="1:6" ht="15.75" customHeight="1" outlineLevel="1">
      <c r="A30" s="70" t="s">
        <v>22</v>
      </c>
      <c r="B30" s="70"/>
      <c r="C30" s="70"/>
      <c r="D30" s="70"/>
      <c r="E30" s="70"/>
      <c r="F30" s="78"/>
    </row>
    <row r="31" spans="1:6" s="31" customFormat="1" ht="12" outlineLevel="1">
      <c r="A31" s="32" t="s">
        <v>23</v>
      </c>
      <c r="B31" s="74" t="s">
        <v>6</v>
      </c>
      <c r="C31" s="74"/>
      <c r="D31" s="74" t="s">
        <v>7</v>
      </c>
      <c r="E31" s="74"/>
      <c r="F31" s="78"/>
    </row>
    <row r="32" spans="1:6" outlineLevel="1">
      <c r="A32" s="32" t="s">
        <v>24</v>
      </c>
      <c r="B32" s="33" t="s">
        <v>4</v>
      </c>
      <c r="C32" s="33" t="s">
        <v>5</v>
      </c>
      <c r="D32" s="33" t="s">
        <v>4</v>
      </c>
      <c r="E32" s="33" t="s">
        <v>5</v>
      </c>
      <c r="F32" s="78"/>
    </row>
    <row r="33" spans="1:6" s="31" customFormat="1" ht="24" outlineLevel="1">
      <c r="A33" s="32" t="s">
        <v>25</v>
      </c>
      <c r="B33" s="34" t="s">
        <v>26</v>
      </c>
      <c r="C33" s="34" t="s">
        <v>27</v>
      </c>
      <c r="D33" s="34" t="s">
        <v>26</v>
      </c>
      <c r="E33" s="34" t="s">
        <v>27</v>
      </c>
      <c r="F33" s="78"/>
    </row>
    <row r="34" spans="1:6" ht="40.15" customHeight="1" outlineLevel="1">
      <c r="A34" s="35" t="s">
        <v>28</v>
      </c>
      <c r="B34" s="36">
        <f>CEILING(B10*(1+наценки!$D$7), 50)</f>
        <v>6300</v>
      </c>
      <c r="C34" s="36">
        <f>CEILING(C10*(1+наценки!$D$7), 50)</f>
        <v>7550</v>
      </c>
      <c r="D34" s="36">
        <f>CEILING(D10*(1+наценки!$D$7), 50)</f>
        <v>6300</v>
      </c>
      <c r="E34" s="36">
        <f>CEILING(E10*(1+наценки!$D$7), 50)</f>
        <v>7550</v>
      </c>
      <c r="F34" s="78"/>
    </row>
    <row r="35" spans="1:6" ht="40.15" customHeight="1" outlineLevel="1">
      <c r="A35" s="35" t="s">
        <v>29</v>
      </c>
      <c r="B35" s="77">
        <f>CEILING(B11*(1+наценки!$E$6), 50)</f>
        <v>6150</v>
      </c>
      <c r="C35" s="77"/>
      <c r="D35" s="77">
        <f>CEILING(D11*(1+наценки!$E$6), 50)</f>
        <v>7700</v>
      </c>
      <c r="E35" s="77"/>
      <c r="F35" s="78"/>
    </row>
    <row r="36" spans="1:6" ht="40.15" customHeight="1" outlineLevel="1">
      <c r="A36" s="35" t="str">
        <f>A24</f>
        <v>Петля скрытая  А5000 Armadillo</v>
      </c>
      <c r="B36" s="77">
        <f t="shared" ref="B36:B37" si="2">B12</f>
        <v>1875</v>
      </c>
      <c r="C36" s="77"/>
      <c r="D36" s="77">
        <f t="shared" ref="D36:D37" si="3">D12</f>
        <v>2095</v>
      </c>
      <c r="E36" s="77"/>
      <c r="F36" s="78"/>
    </row>
    <row r="37" spans="1:6" ht="40.15" customHeight="1" outlineLevel="1">
      <c r="A37" s="37" t="s">
        <v>30</v>
      </c>
      <c r="B37" s="77">
        <f t="shared" si="2"/>
        <v>610</v>
      </c>
      <c r="C37" s="77"/>
      <c r="D37" s="77">
        <f t="shared" si="3"/>
        <v>640</v>
      </c>
      <c r="E37" s="77"/>
      <c r="F37" s="78"/>
    </row>
    <row r="38" spans="1:6" s="30" customFormat="1" outlineLevel="1">
      <c r="A38" s="38" t="s">
        <v>36</v>
      </c>
      <c r="B38" s="39">
        <f>B34+B35+B36*2+B37</f>
        <v>16810</v>
      </c>
      <c r="C38" s="39">
        <f>C34+B35+B36*2+B37</f>
        <v>18060</v>
      </c>
      <c r="D38" s="39">
        <f>D34+D35+D36*2+D37</f>
        <v>18830</v>
      </c>
      <c r="E38" s="39">
        <f>E34+D35+D36*2+D37</f>
        <v>20080</v>
      </c>
      <c r="F38" s="78"/>
    </row>
    <row r="41" spans="1:6">
      <c r="A41" s="30" t="s">
        <v>76</v>
      </c>
    </row>
    <row r="42" spans="1:6" ht="15.75" customHeight="1" outlineLevel="1">
      <c r="A42" s="70" t="s">
        <v>22</v>
      </c>
      <c r="B42" s="70"/>
      <c r="C42" s="70"/>
      <c r="D42" s="70"/>
      <c r="E42" s="70"/>
      <c r="F42" s="78"/>
    </row>
    <row r="43" spans="1:6" s="31" customFormat="1" ht="12" outlineLevel="1">
      <c r="A43" s="32" t="s">
        <v>23</v>
      </c>
      <c r="B43" s="74" t="s">
        <v>6</v>
      </c>
      <c r="C43" s="74"/>
      <c r="D43" s="74" t="s">
        <v>7</v>
      </c>
      <c r="E43" s="74"/>
      <c r="F43" s="78"/>
    </row>
    <row r="44" spans="1:6" outlineLevel="1">
      <c r="A44" s="32" t="s">
        <v>24</v>
      </c>
      <c r="B44" s="33" t="s">
        <v>4</v>
      </c>
      <c r="C44" s="33" t="s">
        <v>5</v>
      </c>
      <c r="D44" s="33" t="s">
        <v>4</v>
      </c>
      <c r="E44" s="33" t="s">
        <v>5</v>
      </c>
      <c r="F44" s="78"/>
    </row>
    <row r="45" spans="1:6" s="31" customFormat="1" ht="24" outlineLevel="1">
      <c r="A45" s="32" t="s">
        <v>25</v>
      </c>
      <c r="B45" s="34" t="s">
        <v>26</v>
      </c>
      <c r="C45" s="34" t="s">
        <v>27</v>
      </c>
      <c r="D45" s="34" t="s">
        <v>26</v>
      </c>
      <c r="E45" s="34" t="s">
        <v>27</v>
      </c>
      <c r="F45" s="78"/>
    </row>
    <row r="46" spans="1:6" ht="40.15" customHeight="1" outlineLevel="1">
      <c r="A46" s="35" t="s">
        <v>28</v>
      </c>
      <c r="B46" s="36">
        <f>CEILING(B10*(1+наценки!$D$8), 50)+1575</f>
        <v>8875</v>
      </c>
      <c r="C46" s="36">
        <f>CEILING(C10*(1+наценки!$D$8), 50)+1575</f>
        <v>10425</v>
      </c>
      <c r="D46" s="36">
        <f>CEILING(D10*(1+наценки!$D$8), 50)</f>
        <v>7300</v>
      </c>
      <c r="E46" s="36">
        <f>CEILING(E10*(1+наценки!$D$8), 50)</f>
        <v>8850</v>
      </c>
      <c r="F46" s="78"/>
    </row>
    <row r="47" spans="1:6" ht="40.15" customHeight="1" outlineLevel="1">
      <c r="A47" s="35" t="s">
        <v>29</v>
      </c>
      <c r="B47" s="77">
        <f>CEILING(B11*(1+наценки!$E$8), 50)</f>
        <v>6400</v>
      </c>
      <c r="C47" s="77"/>
      <c r="D47" s="77">
        <f>CEILING(D11*(1+наценки!$E$8), 50)</f>
        <v>8000</v>
      </c>
      <c r="E47" s="77"/>
      <c r="F47" s="78"/>
    </row>
    <row r="48" spans="1:6" ht="40.15" customHeight="1" outlineLevel="1">
      <c r="A48" s="35" t="str">
        <f>A36</f>
        <v>Петля скрытая  А5000 Armadillo</v>
      </c>
      <c r="B48" s="77">
        <f t="shared" ref="B48:B49" si="4">B12</f>
        <v>1875</v>
      </c>
      <c r="C48" s="77"/>
      <c r="D48" s="77">
        <f t="shared" ref="D48:D49" si="5">D12</f>
        <v>2095</v>
      </c>
      <c r="E48" s="77"/>
      <c r="F48" s="78"/>
    </row>
    <row r="49" spans="1:6" ht="40.15" customHeight="1" outlineLevel="1">
      <c r="A49" s="37" t="s">
        <v>30</v>
      </c>
      <c r="B49" s="77">
        <f t="shared" si="4"/>
        <v>610</v>
      </c>
      <c r="C49" s="77"/>
      <c r="D49" s="77">
        <f t="shared" si="5"/>
        <v>640</v>
      </c>
      <c r="E49" s="77"/>
      <c r="F49" s="78"/>
    </row>
    <row r="50" spans="1:6" s="30" customFormat="1" outlineLevel="1">
      <c r="A50" s="38" t="s">
        <v>36</v>
      </c>
      <c r="B50" s="39">
        <f>B46+B47+B48*3+B49</f>
        <v>21510</v>
      </c>
      <c r="C50" s="39">
        <f>C46+B47+B48*3+B49</f>
        <v>23060</v>
      </c>
      <c r="D50" s="39">
        <f>D46+D47+D48*3+D49</f>
        <v>22225</v>
      </c>
      <c r="E50" s="39">
        <f>E46+D47+D48*3+D49</f>
        <v>23775</v>
      </c>
      <c r="F50" s="78"/>
    </row>
    <row r="51" spans="1:6">
      <c r="A51" s="41"/>
      <c r="D51" s="42"/>
    </row>
  </sheetData>
  <mergeCells count="45">
    <mergeCell ref="F18:F26"/>
    <mergeCell ref="B19:C19"/>
    <mergeCell ref="D19:E19"/>
    <mergeCell ref="B23:C23"/>
    <mergeCell ref="D23:E23"/>
    <mergeCell ref="B24:C24"/>
    <mergeCell ref="D24:E24"/>
    <mergeCell ref="B25:C25"/>
    <mergeCell ref="D25:E25"/>
    <mergeCell ref="A18:E18"/>
    <mergeCell ref="A30:E30"/>
    <mergeCell ref="F30:F38"/>
    <mergeCell ref="B31:C31"/>
    <mergeCell ref="D31:E31"/>
    <mergeCell ref="B35:C35"/>
    <mergeCell ref="D35:E35"/>
    <mergeCell ref="B36:C36"/>
    <mergeCell ref="D36:E36"/>
    <mergeCell ref="B37:C37"/>
    <mergeCell ref="B49:C49"/>
    <mergeCell ref="D49:E49"/>
    <mergeCell ref="D37:E37"/>
    <mergeCell ref="A42:E42"/>
    <mergeCell ref="F42:F50"/>
    <mergeCell ref="B43:C43"/>
    <mergeCell ref="D43:E43"/>
    <mergeCell ref="B47:C47"/>
    <mergeCell ref="D47:E47"/>
    <mergeCell ref="B48:C48"/>
    <mergeCell ref="D48:E48"/>
    <mergeCell ref="A1:H1"/>
    <mergeCell ref="O11:P11"/>
    <mergeCell ref="M11:N11"/>
    <mergeCell ref="I11:J11"/>
    <mergeCell ref="G11:H11"/>
    <mergeCell ref="A6:E6"/>
    <mergeCell ref="F6:F14"/>
    <mergeCell ref="B7:C7"/>
    <mergeCell ref="D7:E7"/>
    <mergeCell ref="B11:C11"/>
    <mergeCell ref="D11:E11"/>
    <mergeCell ref="B12:C12"/>
    <mergeCell ref="D12:E12"/>
    <mergeCell ref="B13:C13"/>
    <mergeCell ref="D13:E13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базовое наличие</vt:lpstr>
      <vt:lpstr>наценки</vt:lpstr>
      <vt:lpstr>Secret ширина 600-800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2024-12-20T08:01:54Z</cp:lastPrinted>
  <dcterms:created xsi:type="dcterms:W3CDTF">2023-03-24T09:59:13Z</dcterms:created>
  <dcterms:modified xsi:type="dcterms:W3CDTF">2025-01-14T08:48:52Z</dcterms:modified>
</cp:coreProperties>
</file>